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erguntas" sheetId="2" state="visible" r:id="rId2"/>
    <sheet xmlns:r="http://schemas.openxmlformats.org/officeDocument/2006/relationships" name="Plataformas" sheetId="3" state="visible" r:id="rId3"/>
    <sheet xmlns:r="http://schemas.openxmlformats.org/officeDocument/2006/relationships" name="Registro" sheetId="4" state="visible" r:id="rId4"/>
    <sheet xmlns:r="http://schemas.openxmlformats.org/officeDocument/2006/relationships" name="Painel" sheetId="5" state="visible" r:id="rId5"/>
    <sheet xmlns:r="http://schemas.openxmlformats.org/officeDocument/2006/relationships" name="Ações" sheetId="6" state="visible" r:id="rId6"/>
  </sheets>
  <definedNames>
    <definedName name="IDsDePerguntas">'Perguntas'!$A$2:$A$31</definedName>
    <definedName name="IAsDisponiveis">'Plataformas'!$A$2:$A$7</definedName>
    <definedName name="_xlnm.Print_Area" localSheetId="0">'Comece aqui'!$A$1:$H$39</definedName>
    <definedName name="_xlnm._FilterDatabase" localSheetId="1" hidden="1">'Perguntas'!$A$1:$F$31</definedName>
    <definedName name="_xlnm.Print_Titles" localSheetId="1">'Perguntas'!$1:$1</definedName>
    <definedName name="_xlnm._FilterDatabase" localSheetId="3" hidden="1">'Registro'!$A$1:$O$1201</definedName>
    <definedName name="_xlnm.Print_Titles" localSheetId="3">'Registro'!$1:$1</definedName>
    <definedName name="_xlnm._FilterDatabase" localSheetId="4" hidden="1">'Painel'!$A$8:$Q$32</definedName>
    <definedName name="_xlnm._FilterDatabase" localSheetId="5" hidden="1">'Ações'!$A$1:$F$301</definedName>
    <definedName name="_xlnm.Print_Titles" localSheetId="5">'Ações'!$1:$1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m/yyyy"/>
    <numFmt numFmtId="165" formatCode="0.0%"/>
    <numFmt numFmtId="166" formatCode="\+0.0;\-0.0;0.0"/>
    <numFmt numFmtId="167" formatCode="dd/mm/yyyy"/>
    <numFmt numFmtId="168" formatCode="mmm/aaaa"/>
    <numFmt numFmtId="169" formatCode="+0.0;-0.0;0.0"/>
  </numFmts>
  <fonts count="4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D0D0D"/>
      <sz val="16"/>
    </font>
    <font>
      <name val="Arial"/>
      <charset val="1"/>
      <family val="0"/>
      <color rgb="FF666666"/>
      <sz val="9"/>
    </font>
    <font>
      <name val="Arial"/>
      <charset val="1"/>
      <family val="0"/>
      <b val="1"/>
      <color rgb="FFFF5A00"/>
      <sz val="11"/>
    </font>
    <font>
      <name val="Arial"/>
      <charset val="1"/>
      <family val="0"/>
      <sz val="10"/>
    </font>
    <font>
      <name val="Arial"/>
      <charset val="1"/>
      <family val="0"/>
      <b val="1"/>
      <color rgb="FF0D0D0D"/>
      <sz val="10"/>
    </font>
    <font>
      <name val="Arial"/>
      <charset val="1"/>
      <family val="0"/>
      <i val="1"/>
      <color rgb="FF555555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sz val="11"/>
    </font>
    <font>
      <name val="Arial"/>
      <charset val="1"/>
      <family val="0"/>
      <i val="1"/>
      <color rgb="FF666666"/>
      <sz val="9"/>
    </font>
    <font>
      <name val="Arial"/>
      <charset val="1"/>
      <family val="0"/>
      <b val="1"/>
      <color rgb="FFFF5A00"/>
      <sz val="9"/>
    </font>
    <font>
      <name val="Arial"/>
      <charset val="1"/>
      <family val="0"/>
      <b val="1"/>
      <color rgb="FFFFFFFF"/>
      <sz val="10"/>
    </font>
    <font>
      <name val="Arial"/>
      <family val="2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  <font>
      <name val="Calibri"/>
      <family val="2"/>
      <b val="1"/>
      <color rgb="FF000000"/>
      <sz val="10"/>
    </font>
    <font>
      <name val="Arial"/>
      <charset val="1"/>
      <family val="0"/>
      <b val="1"/>
      <color rgb="FF888888"/>
      <sz val="10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b val="1"/>
      <color rgb="00FFFFFF"/>
      <sz val="12"/>
    </font>
    <font>
      <name val="Aptos"/>
      <b val="1"/>
      <color rgb="00FFFFFF"/>
      <sz val="18"/>
    </font>
    <font>
      <name val="Aptos"/>
      <b val="1"/>
      <color rgb="00151515"/>
      <sz val="12"/>
    </font>
    <font>
      <name val="Aptos"/>
      <color rgb="005F6771"/>
      <sz val="10"/>
    </font>
    <font>
      <name val="Aptos"/>
      <b val="1"/>
      <color rgb="00222222"/>
      <sz val="9"/>
    </font>
    <font>
      <name val="Aptos"/>
      <color rgb="00151515"/>
      <sz val="9"/>
    </font>
    <font>
      <name val="Aptos"/>
      <b val="1"/>
      <color rgb="00C64B00"/>
      <sz val="9"/>
    </font>
    <font>
      <name val="Aptos"/>
      <color rgb="00222222"/>
      <sz val="9"/>
    </font>
    <font>
      <name val="Aptos"/>
      <color rgb="00C64B00"/>
      <sz val="10"/>
    </font>
    <font>
      <name val="Aptos"/>
      <b val="1"/>
      <color rgb="00FFFFFF"/>
      <sz val="10"/>
    </font>
    <font>
      <name val="Aptos"/>
      <color rgb="00151515"/>
      <sz val="10"/>
    </font>
    <font>
      <name val="Aptos"/>
      <color rgb="00174EA6"/>
      <sz val="10"/>
    </font>
    <font>
      <name val="Aptos"/>
      <b val="1"/>
      <color rgb="00151515"/>
      <sz val="10"/>
    </font>
    <font>
      <name val="Aptos"/>
      <b val="1"/>
      <color rgb="00174EA6"/>
      <sz val="10"/>
    </font>
    <font>
      <name val="Aptos"/>
      <b val="1"/>
      <color rgb="00C64B00"/>
      <sz val="10"/>
    </font>
    <font>
      <name val="Aptos"/>
      <b val="1"/>
      <color rgb="00151515"/>
      <sz val="13"/>
    </font>
    <font>
      <name val="Aptos"/>
      <b val="1"/>
      <color rgb="00FFFFFF"/>
      <sz val="17"/>
    </font>
    <font>
      <name val="Aptos"/>
      <b val="1"/>
      <color rgb="00174EA6"/>
      <sz val="12"/>
    </font>
    <font>
      <name val="Aptos"/>
      <color rgb="005F6771"/>
      <sz val="11"/>
    </font>
    <font>
      <name val="Aptos"/>
      <b val="1"/>
      <color rgb="00FFFFFF"/>
      <sz val="9"/>
    </font>
    <font>
      <name val="Aptos"/>
      <b val="1"/>
      <color rgb="00C64B00"/>
      <sz val="11"/>
    </font>
  </fonts>
  <fills count="13">
    <fill>
      <patternFill/>
    </fill>
    <fill>
      <patternFill patternType="gray125"/>
    </fill>
    <fill>
      <patternFill patternType="solid">
        <fgColor rgb="FFFFF6D6"/>
        <bgColor rgb="FFF2F2F2"/>
      </patternFill>
    </fill>
    <fill>
      <patternFill patternType="solid">
        <fgColor rgb="FF0D0D0D"/>
        <bgColor rgb="FF000000"/>
      </patternFill>
    </fill>
    <fill>
      <patternFill patternType="solid">
        <fgColor rgb="FFF2F2F2"/>
        <bgColor rgb="FFFFF6D6"/>
      </patternFill>
    </fill>
    <fill>
      <patternFill patternType="solid">
        <fgColor rgb="00222222"/>
      </patternFill>
    </fill>
    <fill>
      <patternFill patternType="solid">
        <fgColor rgb="00FF5A00"/>
      </patternFill>
    </fill>
    <fill>
      <patternFill patternType="solid">
        <fgColor rgb="00151515"/>
      </patternFill>
    </fill>
    <fill>
      <patternFill patternType="solid">
        <fgColor rgb="00F5F6F8"/>
      </patternFill>
    </fill>
    <fill>
      <patternFill patternType="solid">
        <fgColor rgb="00FFFFFF"/>
      </patternFill>
    </fill>
    <fill>
      <patternFill patternType="solid">
        <fgColor rgb="00E1E4E9"/>
      </patternFill>
    </fill>
    <fill>
      <patternFill patternType="solid">
        <fgColor rgb="00FFF4CB"/>
      </patternFill>
    </fill>
    <fill>
      <patternFill patternType="solid">
        <fgColor rgb="00FFF2E7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top style="medium">
        <color rgb="00FF5A00"/>
      </top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4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4" fontId="11" fillId="2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3" borderId="0" applyAlignment="1" pivotButton="0" quotePrefix="0" xfId="0">
      <alignment horizontal="general" vertical="center" wrapText="1"/>
    </xf>
    <xf numFmtId="164" fontId="7" fillId="4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165" fontId="7" fillId="4" borderId="1" applyAlignment="1" pivotButton="0" quotePrefix="0" xfId="0">
      <alignment horizontal="general" vertical="bottom"/>
    </xf>
    <xf numFmtId="166" fontId="7" fillId="4" borderId="1" applyAlignment="1" pivotButton="0" quotePrefix="0" xfId="0">
      <alignment horizontal="general" vertical="bottom"/>
    </xf>
    <xf numFmtId="0" fontId="14" fillId="3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7" fillId="2" borderId="1" applyAlignment="1" pivotButton="0" quotePrefix="0" xfId="0">
      <alignment horizontal="general" vertical="bottom"/>
    </xf>
    <xf numFmtId="167" fontId="7" fillId="2" borderId="1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20" fillId="5" borderId="0" applyAlignment="1" pivotButton="0" quotePrefix="0" xfId="0">
      <alignment horizontal="left" vertical="center" wrapText="1"/>
    </xf>
    <xf numFmtId="0" fontId="21" fillId="6" borderId="0" applyAlignment="1" pivotButton="0" quotePrefix="0" xfId="0">
      <alignment horizontal="left" vertical="center"/>
    </xf>
    <xf numFmtId="0" fontId="22" fillId="7" borderId="0" applyAlignment="1" pivotButton="0" quotePrefix="0" xfId="0">
      <alignment horizontal="left" vertical="center"/>
    </xf>
    <xf numFmtId="0" fontId="23" fillId="6" borderId="0" applyAlignment="1" pivotButton="0" quotePrefix="0" xfId="0">
      <alignment horizontal="center" vertical="center"/>
    </xf>
    <xf numFmtId="0" fontId="24" fillId="8" borderId="0" applyAlignment="1" pivotButton="0" quotePrefix="0" xfId="0">
      <alignment horizontal="left" vertical="center"/>
    </xf>
    <xf numFmtId="0" fontId="25" fillId="9" borderId="0" applyAlignment="1" pivotButton="0" quotePrefix="0" xfId="0">
      <alignment horizontal="left" vertical="center" wrapText="1"/>
    </xf>
    <xf numFmtId="0" fontId="21" fillId="7" borderId="0" applyAlignment="1" pivotButton="0" quotePrefix="0" xfId="0">
      <alignment horizontal="left" vertical="center"/>
    </xf>
    <xf numFmtId="0" fontId="26" fillId="10" borderId="0" applyAlignment="1" pivotButton="0" quotePrefix="0" xfId="0">
      <alignment horizontal="center" vertical="center" wrapText="1"/>
    </xf>
    <xf numFmtId="0" fontId="27" fillId="11" borderId="0" applyAlignment="1" pivotButton="0" quotePrefix="0" xfId="0">
      <alignment horizontal="center" vertical="center" wrapText="1"/>
    </xf>
    <xf numFmtId="0" fontId="28" fillId="12" borderId="0" applyAlignment="1" pivotButton="0" quotePrefix="0" xfId="0">
      <alignment horizontal="left" vertical="center" wrapText="1"/>
    </xf>
    <xf numFmtId="0" fontId="29" fillId="8" borderId="0" applyAlignment="1" pivotButton="0" quotePrefix="0" xfId="0">
      <alignment horizontal="left" vertical="center" wrapText="1"/>
    </xf>
    <xf numFmtId="0" fontId="30" fillId="12" borderId="0" applyAlignment="1" pivotButton="0" quotePrefix="0" xfId="0">
      <alignment horizontal="left" vertical="center"/>
    </xf>
    <xf numFmtId="0" fontId="31" fillId="7" borderId="0" applyAlignment="1" pivotButton="0" quotePrefix="0" xfId="0">
      <alignment horizontal="left" vertical="center" wrapText="1"/>
    </xf>
    <xf numFmtId="0" fontId="32" fillId="8" borderId="0" applyAlignment="1" pivotButton="0" quotePrefix="0" xfId="0">
      <alignment horizontal="left" vertical="center" wrapText="1"/>
    </xf>
    <xf numFmtId="0" fontId="33" fillId="11" borderId="1" applyAlignment="1" applyProtection="1" pivotButton="0" quotePrefix="0" xfId="0">
      <alignment horizontal="left" vertical="center" wrapText="1"/>
      <protection locked="0" hidden="0"/>
    </xf>
    <xf numFmtId="167" fontId="33" fillId="11" borderId="1" applyAlignment="1" applyProtection="1" pivotButton="0" quotePrefix="0" xfId="0">
      <alignment horizontal="left" vertical="center" wrapText="1"/>
      <protection locked="0" hidden="0"/>
    </xf>
    <xf numFmtId="0" fontId="25" fillId="8" borderId="0" applyAlignment="1" pivotButton="0" quotePrefix="0" xfId="0">
      <alignment horizontal="left" vertical="center" wrapText="1"/>
    </xf>
    <xf numFmtId="0" fontId="32" fillId="9" borderId="0" applyAlignment="1" pivotButton="0" quotePrefix="0" xfId="0">
      <alignment horizontal="left" vertical="center" wrapText="1"/>
    </xf>
    <xf numFmtId="0" fontId="32" fillId="8" borderId="2" applyAlignment="1" pivotButton="0" quotePrefix="0" xfId="0">
      <alignment horizontal="left" vertical="center" wrapText="1"/>
    </xf>
    <xf numFmtId="0" fontId="32" fillId="8" borderId="1" applyAlignment="1" pivotButton="0" quotePrefix="0" xfId="0">
      <alignment horizontal="left" vertical="center" wrapText="1"/>
    </xf>
    <xf numFmtId="0" fontId="32" fillId="9" borderId="1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general" vertical="bottom"/>
    </xf>
    <xf numFmtId="0" fontId="34" fillId="8" borderId="1" applyAlignment="1" pivotButton="0" quotePrefix="0" xfId="0">
      <alignment horizontal="left" vertical="center"/>
    </xf>
    <xf numFmtId="0" fontId="25" fillId="9" borderId="1" applyAlignment="1" applyProtection="1" pivotButton="0" quotePrefix="0" xfId="0">
      <alignment horizontal="left" vertical="center" wrapText="1"/>
      <protection locked="0" hidden="0"/>
    </xf>
    <xf numFmtId="0" fontId="35" fillId="11" borderId="0" applyAlignment="1" applyProtection="1" pivotButton="0" quotePrefix="0" xfId="0">
      <alignment horizontal="center" vertical="center"/>
      <protection locked="0" hidden="0"/>
    </xf>
    <xf numFmtId="0" fontId="34" fillId="11" borderId="1" applyAlignment="1" applyProtection="1" pivotButton="0" quotePrefix="0" xfId="0">
      <alignment horizontal="left" vertical="center"/>
      <protection locked="0" hidden="0"/>
    </xf>
    <xf numFmtId="0" fontId="36" fillId="12" borderId="0" applyAlignment="1" pivotButton="0" quotePrefix="0" xfId="0">
      <alignment horizontal="left" vertical="center" wrapText="1"/>
    </xf>
    <xf numFmtId="0" fontId="31" fillId="7" borderId="0" applyAlignment="1" pivotButton="0" quotePrefix="0" xfId="0">
      <alignment horizontal="left" vertical="center"/>
    </xf>
    <xf numFmtId="0" fontId="37" fillId="8" borderId="0" applyAlignment="1" pivotButton="0" quotePrefix="0" xfId="0">
      <alignment horizontal="center" vertical="center"/>
    </xf>
    <xf numFmtId="168" fontId="32" fillId="8" borderId="1" applyAlignment="1" pivotButton="0" quotePrefix="0" xfId="0">
      <alignment horizontal="left" vertical="center"/>
    </xf>
    <xf numFmtId="0" fontId="32" fillId="12" borderId="1" applyAlignment="1" applyProtection="1" pivotButton="0" quotePrefix="0" xfId="0">
      <alignment horizontal="left" vertical="center" wrapText="1"/>
      <protection locked="0" hidden="0"/>
    </xf>
    <xf numFmtId="0" fontId="32" fillId="12" borderId="0" applyAlignment="1" applyProtection="1" pivotButton="0" quotePrefix="0" xfId="0">
      <alignment horizontal="left" vertical="center" wrapText="1"/>
      <protection locked="0" hidden="0"/>
    </xf>
    <xf numFmtId="0" fontId="32" fillId="8" borderId="0" applyAlignment="1" pivotButton="0" quotePrefix="0" xfId="0">
      <alignment horizontal="left" vertical="center"/>
    </xf>
    <xf numFmtId="168" fontId="32" fillId="9" borderId="1" applyAlignment="1" pivotButton="0" quotePrefix="0" xfId="0">
      <alignment horizontal="left" vertical="center"/>
    </xf>
    <xf numFmtId="0" fontId="32" fillId="9" borderId="0" applyAlignment="1" pivotButton="0" quotePrefix="0" xfId="0">
      <alignment horizontal="left" vertical="center"/>
    </xf>
    <xf numFmtId="0" fontId="38" fillId="5" borderId="0" applyAlignment="1" pivotButton="0" quotePrefix="0" xfId="0">
      <alignment horizontal="left" vertical="center"/>
    </xf>
    <xf numFmtId="168" fontId="39" fillId="11" borderId="0" applyAlignment="1" applyProtection="1" pivotButton="0" quotePrefix="0" xfId="0">
      <alignment horizontal="center" vertical="center"/>
      <protection locked="0" hidden="0"/>
    </xf>
    <xf numFmtId="0" fontId="40" fillId="12" borderId="0" applyAlignment="1" pivotButton="0" quotePrefix="0" xfId="0">
      <alignment horizontal="left" vertical="center"/>
    </xf>
    <xf numFmtId="0" fontId="41" fillId="7" borderId="0" applyAlignment="1" pivotButton="0" quotePrefix="0" xfId="0">
      <alignment horizontal="left" vertical="center" wrapText="1"/>
    </xf>
    <xf numFmtId="0" fontId="24" fillId="8" borderId="0" applyAlignment="1" pivotButton="0" quotePrefix="0" xfId="0">
      <alignment horizontal="center" vertical="center"/>
    </xf>
    <xf numFmtId="0" fontId="36" fillId="12" borderId="0" applyAlignment="1" pivotButton="0" quotePrefix="0" xfId="0">
      <alignment horizontal="left" vertical="center"/>
    </xf>
    <xf numFmtId="0" fontId="22" fillId="6" borderId="0" applyAlignment="1" pivotButton="0" quotePrefix="0" xfId="0">
      <alignment horizontal="left" vertical="center"/>
    </xf>
    <xf numFmtId="0" fontId="41" fillId="7" borderId="0" applyAlignment="1" pivotButton="0" quotePrefix="0" xfId="0">
      <alignment horizontal="center" vertical="center" wrapText="1"/>
    </xf>
    <xf numFmtId="168" fontId="32" fillId="8" borderId="0" applyAlignment="1" pivotButton="0" quotePrefix="0" xfId="0">
      <alignment horizontal="center" vertical="center"/>
    </xf>
    <xf numFmtId="0" fontId="32" fillId="8" borderId="0" applyAlignment="1" pivotButton="0" quotePrefix="0" xfId="0">
      <alignment horizontal="center" vertical="center"/>
    </xf>
    <xf numFmtId="165" fontId="32" fillId="8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169" fontId="32" fillId="8" borderId="0" applyAlignment="1" pivotButton="0" quotePrefix="0" xfId="0">
      <alignment horizontal="center" vertical="center"/>
    </xf>
    <xf numFmtId="168" fontId="32" fillId="9" borderId="0" applyAlignment="1" pivotButton="0" quotePrefix="0" xfId="0">
      <alignment horizontal="center" vertical="center"/>
    </xf>
    <xf numFmtId="0" fontId="32" fillId="9" borderId="0" applyAlignment="1" pivotButton="0" quotePrefix="0" xfId="0">
      <alignment horizontal="center" vertical="center"/>
    </xf>
    <xf numFmtId="165" fontId="32" fillId="9" borderId="0" applyAlignment="1" pivotButton="0" quotePrefix="0" xfId="0">
      <alignment horizontal="center" vertical="center"/>
    </xf>
    <xf numFmtId="0" fontId="26" fillId="9" borderId="0" applyAlignment="1" pivotButton="0" quotePrefix="0" xfId="0">
      <alignment horizontal="center" vertical="center"/>
    </xf>
    <xf numFmtId="169" fontId="32" fillId="9" borderId="0" applyAlignment="1" pivotButton="0" quotePrefix="0" xfId="0">
      <alignment horizontal="center" vertical="center"/>
    </xf>
    <xf numFmtId="0" fontId="31" fillId="7" borderId="0" applyAlignment="1" pivotButton="0" quotePrefix="0" xfId="0">
      <alignment horizontal="center" vertical="center"/>
    </xf>
    <xf numFmtId="0" fontId="31" fillId="7" borderId="0" applyAlignment="1" pivotButton="0" quotePrefix="0" xfId="0">
      <alignment horizontal="center" vertical="center" wrapText="1"/>
    </xf>
    <xf numFmtId="168" fontId="34" fillId="8" borderId="0" applyAlignment="1" pivotButton="0" quotePrefix="0" xfId="0">
      <alignment horizontal="center" vertical="center"/>
    </xf>
    <xf numFmtId="0" fontId="42" fillId="12" borderId="0" applyAlignment="1" pivotButton="0" quotePrefix="0" xfId="0">
      <alignment horizontal="left" vertical="center" wrapText="1"/>
    </xf>
    <xf numFmtId="0" fontId="40" fillId="8" borderId="0" applyAlignment="1" pivotButton="0" quotePrefix="0" xfId="0">
      <alignment horizontal="left" vertical="center" wrapText="1"/>
    </xf>
    <xf numFmtId="167" fontId="33" fillId="11" borderId="1" applyAlignment="1" applyProtection="1" pivotButton="0" quotePrefix="0" xfId="0">
      <alignment horizontal="left" vertical="center"/>
      <protection locked="0" hidden="0"/>
    </xf>
    <xf numFmtId="0" fontId="33" fillId="11" borderId="1" applyAlignment="1" applyProtection="1" pivotButton="0" quotePrefix="0" xfId="0">
      <alignment horizontal="left" vertical="center"/>
      <protection locked="0" hidden="0"/>
    </xf>
    <xf numFmtId="0" fontId="32" fillId="12" borderId="1" applyAlignment="1" applyProtection="1" pivotButton="0" quotePrefix="0" xfId="0">
      <alignment horizontal="left" vertical="center"/>
      <protection locked="0" hidden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2">
    <dxf>
      <fill>
        <patternFill patternType="solid">
          <fgColor rgb="FF0D0D0D"/>
          <bgColor rgb="FF000000"/>
        </patternFill>
      </fill>
    </dxf>
    <dxf>
      <fill>
        <patternFill patternType="solid">
          <fgColor rgb="FFFFF6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ont>
        <name val="Aptos"/>
        <b val="1"/>
        <color rgb="00226C43"/>
      </font>
      <fill>
        <patternFill patternType="solid">
          <fgColor rgb="00E8F5EC"/>
        </patternFill>
      </fill>
    </dxf>
    <dxf>
      <font>
        <name val="Aptos"/>
        <b val="1"/>
        <color rgb="00A52727"/>
      </font>
      <fill>
        <patternFill patternType="solid">
          <fgColor rgb="00FFEDED"/>
        </patternFill>
      </fill>
    </dxf>
    <dxf>
      <font>
        <name val="Aptos"/>
        <b val="1"/>
        <color rgb="00985414"/>
      </font>
      <fill>
        <patternFill patternType="solid">
          <fgColor rgb="00FFF1D9"/>
        </patternFill>
      </fill>
    </dxf>
    <dxf>
      <font>
        <name val="Aptos"/>
        <b val="1"/>
        <color rgb="00166B72"/>
      </font>
      <fill>
        <patternFill patternType="solid">
          <fgColor rgb="00F5F6F8"/>
        </patternFill>
      </fill>
    </dxf>
    <dxf>
      <fill>
        <patternFill patternType="solid">
          <fgColor rgb="00FFF1D9"/>
        </patternFill>
      </fill>
    </dxf>
    <dxf>
      <fill>
        <patternFill patternType="solid">
          <fgColor rgb="00FFEDED"/>
        </patternFill>
      </fill>
    </dxf>
    <dxf>
      <font>
        <name val="Aptos"/>
        <b val="1"/>
        <color rgb="005F6771"/>
      </font>
      <fill>
        <patternFill patternType="solid">
          <fgColor rgb="00F5F6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6D6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A00"/>
      <rgbColor rgb="FF666666"/>
      <rgbColor rgb="FF888888"/>
      <rgbColor rgb="FF003366"/>
      <rgbColor rgb="FF339966"/>
      <rgbColor rgb="FF0D0D0D"/>
      <rgbColor rgb="FF333300"/>
      <rgbColor rgb="FF993300"/>
      <rgbColor rgb="FF993366"/>
      <rgbColor rgb="FF333399"/>
      <rgbColor rgb="FF55555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Taxa de presença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'Painel'!G8</f>
            </strRef>
          </tx>
          <spPr>
            <a:ln xmlns:a="http://schemas.openxmlformats.org/drawingml/2006/main" w="32000">
              <a:solidFill>
                <a:srgbClr val="FF5A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'Painel'!$A$9:$A$32</f>
            </numRef>
          </cat>
          <val>
            <numRef>
              <f>'Painel'!$G$9:$G$32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Presença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Equipe editorial</author>
  </authors>
  <commentList>
    <comment ref="C1" authorId="0" shapeId="0">
      <text>
        <t>Preencha suas 20 perguntas antes de iniciar as medições. Não substitua P01 a P20 após o marco zero.</t>
      </text>
    </comment>
    <comment ref="E1" authorId="0" shapeId="0">
      <text>
        <t>Exemplos genéricos com campos entre colchetes; copie e adapte para a coluna C. Não são dados reais.</t>
      </text>
    </comment>
  </commentList>
</comments>
</file>

<file path=xl/comments/comment2.xml><?xml version="1.0" encoding="utf-8"?>
<comments xmlns="http://schemas.openxmlformats.org/spreadsheetml/2006/main">
  <authors>
    <author>Equipe editorial</author>
  </authors>
  <commentList>
    <comment ref="G1" authorId="0" shapeId="0">
      <text>
        <t>Sim = citada corretamente como empresa; Não = ausência; Apareci errado = citada, mas confundida com outra identidade.</t>
      </text>
    </comment>
    <comment ref="J1" authorId="0" shapeId="0">
      <text>
        <t>Marque Sim ou Não somente se G = Sim. Trata-se da veracidade da descrição, NÃO do tom.</t>
      </text>
    </comment>
    <comment ref="K1" authorId="0" shapeId="0">
      <text>
        <t>Avalie favorabilidade independentemente da correção factual. Uma frase pode ser favorável e incorreta.</t>
      </text>
    </comment>
    <comment ref="O1" authorId="0" shapeId="0">
      <text>
        <t>OK conta no painel. Os demais status não entram na série principal e precisam de revisão ou indicam consultas extras.</t>
      </text>
    </comment>
  </commentList>
</comments>
</file>

<file path=xl/comments/comment3.xml><?xml version="1.0" encoding="utf-8"?>
<comments xmlns="http://schemas.openxmlformats.org/spreadsheetml/2006/main">
  <authors>
    <author>Equipe editorial</author>
  </authors>
  <commentList>
    <comment ref="D3" authorId="0" shapeId="0">
      <text>
        <t>Informe o mês em que fará seu primeiro ciclo completo. Exemplo: 01/11/2026.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57</row>
      <rowOff>0</rowOff>
    </from>
    <ext cx="86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#'Perguntas'!A1" TargetMode="External" Id="rId1"/><Relationship Type="http://schemas.openxmlformats.org/officeDocument/2006/relationships/hyperlink" Target="#'Plataformas'!A1" TargetMode="External" Id="rId2"/><Relationship Type="http://schemas.openxmlformats.org/officeDocument/2006/relationships/hyperlink" Target="#'Painel'!A1" TargetMode="External" Id="rId3"/><Relationship Type="http://schemas.openxmlformats.org/officeDocument/2006/relationships/hyperlink" Target="#'Registro'!A1" TargetMode="External" Id="rId4"/><Relationship Type="http://schemas.openxmlformats.org/officeDocument/2006/relationships/hyperlink" Target="https://andersonnunesdarosa.com.br/livros/sua-empresa-nao-existe/recursos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 filterMode="0">
    <tabColor rgb="00FF5A00"/>
    <outlinePr summaryBelow="1" summaryRight="1"/>
    <pageSetUpPr fitToPage="1"/>
  </sheetPr>
  <dimension ref="A1:H39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ySplit="4" topLeftCell="A5" activePane="bottomLeft" state="frozen"/>
      <selection pane="bottomLeft" activeCell="A1" activeCellId="0" sqref="A1"/>
    </sheetView>
  </sheetViews>
  <sheetFormatPr baseColWidth="8" defaultColWidth="8.6796875" defaultRowHeight="23" zeroHeight="0" outlineLevelRow="0"/>
  <cols>
    <col width="12" customWidth="1" style="21" min="1" max="1"/>
    <col width="20" customWidth="1" style="21" min="2" max="2"/>
    <col width="22" customWidth="1" style="22" min="3" max="3"/>
    <col width="21" customWidth="1" style="22" min="4" max="4"/>
    <col width="20" customWidth="1" style="22" min="5" max="5"/>
    <col width="19" customWidth="1" style="22" min="6" max="6"/>
    <col width="20" customWidth="1" style="22" min="7" max="7"/>
    <col width="20" customWidth="1" style="22" min="8" max="8"/>
  </cols>
  <sheetData>
    <row r="1" ht="28" customHeight="1" s="22">
      <c r="A1" s="23" t="inlineStr">
        <is>
          <t>SUA EMPRESA NÃO EXISTE  |  PAINEL DE VISIBILIDADE NAS IAs</t>
        </is>
      </c>
    </row>
    <row r="2" ht="22" customHeight="1" s="22"/>
    <row r="3" ht="30" customHeight="1" s="22">
      <c r="A3" s="24" t="inlineStr">
        <is>
          <t>PASSO 6 · MEÇA   •   v1.1   •   arquivo gratuito, offline e sem cadastro</t>
        </is>
      </c>
    </row>
    <row r="4"/>
    <row r="5" ht="28" customHeight="1" s="22">
      <c r="A5" s="25" t="inlineStr">
        <is>
          <t>COMECE AQUI  —  QUATRO PASSOS</t>
        </is>
      </c>
    </row>
    <row r="6"/>
    <row r="7" ht="24" customHeight="1" s="22">
      <c r="A7" s="26" t="inlineStr">
        <is>
          <t>01</t>
        </is>
      </c>
      <c r="B7" s="27" t="inlineStr">
        <is>
          <t>ESCOLHA SUAS 20 PERGUNTAS</t>
        </is>
      </c>
    </row>
    <row r="8" ht="40" customHeight="1" s="22">
      <c r="B8" s="28" t="inlineStr">
        <is>
          <t>Abra a aba Perguntas. Escreva 3 de identidade, 8 de descoberta, 5 de comparação e 4 de autoridade. Os exemplos servem como ponto de partida, não como respostas prontas.</t>
        </is>
      </c>
    </row>
    <row r="9" ht="30" customHeight="1" s="22"/>
    <row r="10" ht="24" customHeight="1" s="22">
      <c r="A10" s="26" t="inlineStr">
        <is>
          <t>02</t>
        </is>
      </c>
      <c r="B10" s="27" t="inlineStr">
        <is>
          <t>DEFINA AS IAs QUE VAI ACOMPANHAR</t>
        </is>
      </c>
    </row>
    <row r="11" ht="40" customHeight="1" s="22">
      <c r="B11" s="28" t="inlineStr">
        <is>
          <t>Abra Plataformas. ChatGPT e Gemini já estão marcados para começar com 2 IAs: 20 × 2 = 40 consultas por mês. Você pode ativar Claude e Perplexity antes de iniciar.</t>
        </is>
      </c>
    </row>
    <row r="12" ht="30" customHeight="1" s="22"/>
    <row r="13" ht="24" customHeight="1" s="22">
      <c r="A13" s="26" t="inlineStr">
        <is>
          <t>03</t>
        </is>
      </c>
      <c r="B13" s="27" t="inlineStr">
        <is>
          <t>REGISTRE SEU MARCO ZERO</t>
        </is>
      </c>
    </row>
    <row r="14" ht="40" customHeight="1" s="22">
      <c r="B14" s="28" t="inlineStr">
        <is>
          <t>No Painel, escolha o mês inicial. Na aba Registro, anote cada consulta: data, ID da pergunta, IA e se sua empresa apareceu. Use a mesma condição de teste mensalmente.</t>
        </is>
      </c>
    </row>
    <row r="15" ht="30" customHeight="1" s="22"/>
    <row r="16" ht="24" customHeight="1" s="22">
      <c r="A16" s="26" t="inlineStr">
        <is>
          <t>04</t>
        </is>
      </c>
      <c r="B16" s="27" t="inlineStr">
        <is>
          <t>CONSULTE O PROGRESSO TODO MÊS</t>
        </is>
      </c>
    </row>
    <row r="17" ht="40" customHeight="1" s="22">
      <c r="B17" s="28" t="inlineStr">
        <is>
          <t>Faça as mesmas perguntas nas mesmas IAs. Confira “Feitas / Meta” e a etiqueta PARCIAL ou CONCLUÍDO antes de comparar resultados. Registre também as ações realizadas.</t>
        </is>
      </c>
    </row>
    <row r="18" ht="30" customHeight="1" s="22"/>
    <row r="19" ht="30" customHeight="1" s="22"/>
    <row r="20" ht="29" customHeight="1" s="22">
      <c r="A20" s="29" t="inlineStr">
        <is>
          <t>EXEMPLO ILUSTRATIVO  —  NÃO É UM RESULTADO REAL, NÃO ENTRA NO PAINEL</t>
        </is>
      </c>
    </row>
    <row r="21" ht="32" customHeight="1" s="22">
      <c r="A21" s="30" t="inlineStr">
        <is>
          <t>Data</t>
        </is>
      </c>
      <c r="B21" s="30" t="inlineStr">
        <is>
          <t>Pergunta</t>
        </is>
      </c>
      <c r="C21" s="30" t="inlineStr">
        <is>
          <t>IA</t>
        </is>
      </c>
      <c r="D21" s="30" t="inlineStr">
        <is>
          <t>Apareci?</t>
        </is>
      </c>
      <c r="E21" s="30" t="inlineStr">
        <is>
          <t>Descrição correta?</t>
        </is>
      </c>
      <c r="F21" s="30" t="inlineStr">
        <is>
          <t>Tom da resposta</t>
        </is>
      </c>
      <c r="G21" s="30" t="inlineStr">
        <is>
          <t>Print salvo?</t>
        </is>
      </c>
      <c r="H21" s="30" t="inlineStr">
        <is>
          <t>Painel indica</t>
        </is>
      </c>
    </row>
    <row r="22" ht="34" customHeight="1" s="22">
      <c r="A22" s="31" t="inlineStr">
        <is>
          <t>15/11/2026</t>
        </is>
      </c>
      <c r="B22" s="31" t="inlineStr">
        <is>
          <t>P05</t>
        </is>
      </c>
      <c r="C22" s="31" t="inlineStr">
        <is>
          <t>ChatGPT</t>
        </is>
      </c>
      <c r="D22" s="31" t="inlineStr">
        <is>
          <t>Sim</t>
        </is>
      </c>
      <c r="E22" s="31" t="inlineStr">
        <is>
          <t>Não</t>
        </is>
      </c>
      <c r="F22" s="31" t="inlineStr">
        <is>
          <t>Favorável</t>
        </is>
      </c>
      <c r="G22" s="31" t="inlineStr">
        <is>
          <t>Sim</t>
        </is>
      </c>
      <c r="H22" s="31" t="inlineStr">
        <is>
          <t>Presença 1; acerto 0</t>
        </is>
      </c>
    </row>
    <row r="23"/>
    <row r="24" ht="30" customHeight="1" s="22">
      <c r="A24" s="29" t="inlineStr">
        <is>
          <t>COMO LER SEU RESULTADO</t>
        </is>
      </c>
    </row>
    <row r="25" ht="30" customHeight="1" s="22"/>
    <row r="26" ht="38" customHeight="1" s="22">
      <c r="A26" s="32" t="inlineStr">
        <is>
          <t>PRESENÇA</t>
        </is>
      </c>
      <c r="B26" s="33" t="inlineStr">
        <is>
          <t>Respostas “Sim” ÷ consultas válidas registradas. Uma taxa de 100% com somente 1 de 40 testes é PARCIAL, não um diagnóstico completo.</t>
        </is>
      </c>
    </row>
    <row r="27" ht="38" customHeight="1" s="22">
      <c r="A27" s="32" t="inlineStr">
        <is>
          <t>ACERTO</t>
        </is>
      </c>
      <c r="B27" s="33" t="inlineStr">
        <is>
          <t>Descrições marcadas “Sim” (corretas) ÷ descrições efetivamente avaliadas. A rodada só é CONCLUÍDA após avaliar todas as menções.</t>
        </is>
      </c>
    </row>
    <row r="28" ht="38" customHeight="1" s="22">
      <c r="A28" s="32" t="inlineStr">
        <is>
          <t>TOM</t>
        </is>
      </c>
      <c r="B28" s="33" t="inlineStr">
        <is>
          <t>“Favorável”, “Neutro” ou “Desfavorável” é diferente de “correto”. Uma descrição pode ser correta e desfavorável.</t>
        </is>
      </c>
    </row>
    <row r="29" ht="38" customHeight="1" s="22">
      <c r="A29" s="32" t="inlineStr">
        <is>
          <t>MARCO ZERO</t>
        </is>
      </c>
      <c r="B29" s="33" t="inlineStr">
        <is>
          <t>A variação em pontos percentuais só é exibida quando o mês inicial e o mês comparado estiverem CONCLUÍDOS.</t>
        </is>
      </c>
    </row>
    <row r="30" ht="38" customHeight="1" s="22">
      <c r="A30" s="32" t="inlineStr">
        <is>
          <t>PERGUNTAS NOVAS</t>
        </is>
      </c>
      <c r="B30" s="33" t="inlineStr">
        <is>
          <t>Adicione P21–P30 sem substituir as 20 fixas. Extras são registrados, mas ficam fora da série principal comparável.</t>
        </is>
      </c>
    </row>
    <row r="31" ht="15" customHeight="1" s="22"/>
    <row r="32" ht="15" customHeight="1" s="22">
      <c r="A32" s="29" t="inlineStr">
        <is>
          <t>REGRAS IMPORTANTES</t>
        </is>
      </c>
    </row>
    <row r="33" ht="15" customHeight="1" s="22"/>
    <row r="34" ht="32" customHeight="1" s="22">
      <c r="A34" s="28" t="inlineStr">
        <is>
          <t>1. Não altere as 20 perguntas nem a lista de IAs após o marco zero. Se mudar o conjunto, inicie uma nova série ou uma nova cópia da planilha.</t>
        </is>
      </c>
    </row>
    <row r="35" ht="32" customHeight="1" s="22">
      <c r="A35" s="28" t="inlineStr">
        <is>
          <t>2. Faça o teste pela interface que o cliente usa, de preferência sem login ou numa conversa nova sem memória, e salve o print com data.</t>
        </is>
      </c>
    </row>
    <row r="36" ht="32" customHeight="1" s="22">
      <c r="A36" s="28" t="inlineStr">
        <is>
          <t>3. Nas células AMARELAS você escreve; nas CINZAS a planilha calcula. Células de fórmula estão protegidas, sem senha.</t>
        </is>
      </c>
    </row>
    <row r="37" ht="32" customHeight="1" s="22">
      <c r="A37" s="28" t="inlineStr">
        <is>
          <t>4. Não registre nome, telefone ou mensagens de clientes. A planilha mede respostas de IA, não pessoas. Resultados são tendências, não provas de causa ou venda.</t>
        </is>
      </c>
    </row>
    <row r="38" ht="15" customHeight="1" s="22"/>
    <row r="39">
      <c r="A39" s="34" t="inlineStr">
        <is>
          <t>DÚVIDAS E RECURSOS: andersonnunesdarosa.com.br/livros/sua-empresa-nao-existe/recursos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8">
    <mergeCell ref="A39:H39"/>
    <mergeCell ref="A24:H24"/>
    <mergeCell ref="A7:A8"/>
    <mergeCell ref="B30:H30"/>
    <mergeCell ref="A36:H36"/>
    <mergeCell ref="A16:A17"/>
    <mergeCell ref="B26:H26"/>
    <mergeCell ref="B16:H16"/>
    <mergeCell ref="B7:H7"/>
    <mergeCell ref="A37:H37"/>
    <mergeCell ref="A3:H3"/>
    <mergeCell ref="B27:H27"/>
    <mergeCell ref="A13:A14"/>
    <mergeCell ref="A5:H5"/>
    <mergeCell ref="A10:A11"/>
    <mergeCell ref="A1:H2"/>
    <mergeCell ref="B11:H11"/>
    <mergeCell ref="A32:H32"/>
    <mergeCell ref="B8:H8"/>
    <mergeCell ref="B14:H14"/>
    <mergeCell ref="B17:H17"/>
    <mergeCell ref="A35:H35"/>
    <mergeCell ref="B13:H13"/>
    <mergeCell ref="A20:H20"/>
    <mergeCell ref="B29:H29"/>
    <mergeCell ref="B10:H10"/>
    <mergeCell ref="B28:H28"/>
    <mergeCell ref="A34:H34"/>
  </mergeCells>
  <hyperlinks>
    <hyperlink xmlns:r="http://schemas.openxmlformats.org/officeDocument/2006/relationships" ref="B8" r:id="rId1"/>
    <hyperlink xmlns:r="http://schemas.openxmlformats.org/officeDocument/2006/relationships" ref="B11" r:id="rId2"/>
    <hyperlink xmlns:r="http://schemas.openxmlformats.org/officeDocument/2006/relationships" ref="B14" r:id="rId3"/>
    <hyperlink xmlns:r="http://schemas.openxmlformats.org/officeDocument/2006/relationships" ref="B17" r:id="rId4"/>
    <hyperlink xmlns:r="http://schemas.openxmlformats.org/officeDocument/2006/relationships" ref="A39" r:id="rId5"/>
  </hyperlinks>
  <printOptions horizontalCentered="1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00FF5A00"/>
    <outlinePr summaryBelow="1" summaryRight="1"/>
    <pageSetUpPr fitToPage="1"/>
  </sheetPr>
  <dimension ref="A1:F33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2" ySplit="1" topLeftCell="C2" activePane="bottomRight" state="frozen"/>
      <selection pane="topRight"/>
      <selection pane="bottomLeft"/>
      <selection pane="bottomRight" activeCell="A1" activeCellId="0" sqref="A1"/>
      <selection pane="bottomLeft" activeCell="A1" activeCellId="0" sqref="A1"/>
    </sheetView>
  </sheetViews>
  <sheetFormatPr baseColWidth="8" defaultColWidth="8.6796875" defaultRowHeight="23" zeroHeight="0" outlineLevelRow="0"/>
  <cols>
    <col width="10" customWidth="1" style="21" min="1" max="1"/>
    <col width="27" customWidth="1" style="21" min="2" max="2"/>
    <col width="85" customWidth="1" style="21" min="3" max="3"/>
    <col width="20" customWidth="1" style="21" min="4" max="4"/>
    <col width="78" customWidth="1" style="22" min="5" max="5"/>
    <col width="18" customWidth="1" style="22" min="6" max="6"/>
  </cols>
  <sheetData>
    <row r="1" ht="43" customHeight="1" s="22">
      <c r="A1" s="35" t="inlineStr">
        <is>
          <t>ID</t>
        </is>
      </c>
      <c r="B1" s="35" t="inlineStr">
        <is>
          <t>Grupo</t>
        </is>
      </c>
      <c r="C1" s="35" t="inlineStr">
        <is>
          <t>MINHA PERGUNTA FIXA — escreva como vai digitar na IA</t>
        </is>
      </c>
      <c r="D1" s="35" t="inlineStr">
        <is>
          <t>Criada em (opcional)</t>
        </is>
      </c>
      <c r="E1" s="35" t="inlineStr">
        <is>
          <t>EXEMPLO PARA ADAPTAR — NÃO ENTRA NA MEDIÇÃO</t>
        </is>
      </c>
      <c r="F1" s="35" t="inlineStr">
        <is>
          <t>Situação (auto)</t>
        </is>
      </c>
    </row>
    <row r="2" ht="41" customHeight="1" s="22">
      <c r="A2" s="36" t="inlineStr">
        <is>
          <t>P01</t>
        </is>
      </c>
      <c r="B2" s="36" t="inlineStr">
        <is>
          <t>Identidade</t>
        </is>
      </c>
      <c r="C2" s="37" t="n"/>
      <c r="D2" s="38" t="n"/>
      <c r="E2" s="39" t="inlineStr">
        <is>
          <t>Quem é [nome da empresa] e o que oferece em [cidade]?</t>
        </is>
      </c>
      <c r="F2" s="36">
        <f>IF(C2="","",IF(ROW()&lt;=21,"FIXA","EXTRA"))</f>
        <v/>
      </c>
    </row>
    <row r="3" ht="41" customHeight="1" s="22">
      <c r="A3" s="40" t="inlineStr">
        <is>
          <t>P02</t>
        </is>
      </c>
      <c r="B3" s="40" t="inlineStr">
        <is>
          <t>Identidade</t>
        </is>
      </c>
      <c r="C3" s="37" t="n"/>
      <c r="D3" s="38" t="n"/>
      <c r="E3" s="28" t="inlineStr">
        <is>
          <t>O que os clientes dizem sobre [nome da empresa]?</t>
        </is>
      </c>
      <c r="F3" s="40">
        <f>IF(C3="","",IF(ROW()&lt;=21,"FIXA","EXTRA"))</f>
        <v/>
      </c>
    </row>
    <row r="4" ht="41" customHeight="1" s="22">
      <c r="A4" s="36" t="inlineStr">
        <is>
          <t>P03</t>
        </is>
      </c>
      <c r="B4" s="36" t="inlineStr">
        <is>
          <t>Identidade</t>
        </is>
      </c>
      <c r="C4" s="37" t="n"/>
      <c r="D4" s="38" t="n"/>
      <c r="E4" s="39" t="inlineStr">
        <is>
          <t>A [nome da empresa] atende [serviço] em [cidade]?</t>
        </is>
      </c>
      <c r="F4" s="36">
        <f>IF(C4="","",IF(ROW()&lt;=21,"FIXA","EXTRA"))</f>
        <v/>
      </c>
    </row>
    <row r="5" ht="41" customHeight="1" s="22">
      <c r="A5" s="40" t="inlineStr">
        <is>
          <t>P04</t>
        </is>
      </c>
      <c r="B5" s="40" t="inlineStr">
        <is>
          <t>Descoberta</t>
        </is>
      </c>
      <c r="C5" s="37" t="n"/>
      <c r="D5" s="38" t="n"/>
      <c r="E5" s="28" t="inlineStr">
        <is>
          <t>Quais empresas de [serviço] você recomenda em [cidade]?</t>
        </is>
      </c>
      <c r="F5" s="40">
        <f>IF(C5="","",IF(ROW()&lt;=21,"FIXA","EXTRA"))</f>
        <v/>
      </c>
    </row>
    <row r="6" ht="41" customHeight="1" s="22">
      <c r="A6" s="36" t="inlineStr">
        <is>
          <t>P05</t>
        </is>
      </c>
      <c r="B6" s="36" t="inlineStr">
        <is>
          <t>Descoberta</t>
        </is>
      </c>
      <c r="C6" s="37" t="n"/>
      <c r="D6" s="38" t="n"/>
      <c r="E6" s="39" t="inlineStr">
        <is>
          <t>Preciso de [serviço] em [bairro/cidade]. Onde encontro?</t>
        </is>
      </c>
      <c r="F6" s="36">
        <f>IF(C6="","",IF(ROW()&lt;=21,"FIXA","EXTRA"))</f>
        <v/>
      </c>
    </row>
    <row r="7" ht="41" customHeight="1" s="22">
      <c r="A7" s="40" t="inlineStr">
        <is>
          <t>P06</t>
        </is>
      </c>
      <c r="B7" s="40" t="inlineStr">
        <is>
          <t>Descoberta</t>
        </is>
      </c>
      <c r="C7" s="37" t="n"/>
      <c r="D7" s="38" t="n"/>
      <c r="E7" s="28" t="inlineStr">
        <is>
          <t>Quem oferece [serviço especializado] em [cidade]?</t>
        </is>
      </c>
      <c r="F7" s="40">
        <f>IF(C7="","",IF(ROW()&lt;=21,"FIXA","EXTRA"))</f>
        <v/>
      </c>
    </row>
    <row r="8" ht="41" customHeight="1" s="22">
      <c r="A8" s="36" t="inlineStr">
        <is>
          <t>P07</t>
        </is>
      </c>
      <c r="B8" s="36" t="inlineStr">
        <is>
          <t>Descoberta</t>
        </is>
      </c>
      <c r="C8" s="37" t="n"/>
      <c r="D8" s="38" t="n"/>
      <c r="E8" s="39" t="inlineStr">
        <is>
          <t>Quais fornecedores de [produto/serviço] atendem [perfil do cliente]?</t>
        </is>
      </c>
      <c r="F8" s="36">
        <f>IF(C8="","",IF(ROW()&lt;=21,"FIXA","EXTRA"))</f>
        <v/>
      </c>
    </row>
    <row r="9" ht="41" customHeight="1" s="22">
      <c r="A9" s="40" t="inlineStr">
        <is>
          <t>P08</t>
        </is>
      </c>
      <c r="B9" s="40" t="inlineStr">
        <is>
          <t>Descoberta</t>
        </is>
      </c>
      <c r="C9" s="37" t="n"/>
      <c r="D9" s="38" t="n"/>
      <c r="E9" s="28" t="inlineStr">
        <is>
          <t>Onde posso encontrar [solução] com suporte em [cidade]?</t>
        </is>
      </c>
      <c r="F9" s="40">
        <f>IF(C9="","",IF(ROW()&lt;=21,"FIXA","EXTRA"))</f>
        <v/>
      </c>
    </row>
    <row r="10" ht="41" customHeight="1" s="22">
      <c r="A10" s="36" t="inlineStr">
        <is>
          <t>P09</t>
        </is>
      </c>
      <c r="B10" s="36" t="inlineStr">
        <is>
          <t>Descoberta</t>
        </is>
      </c>
      <c r="C10" s="37" t="n"/>
      <c r="D10" s="38" t="n"/>
      <c r="E10" s="39" t="inlineStr">
        <is>
          <t>Qual empresa pode resolver [problema específico] em [cidade]?</t>
        </is>
      </c>
      <c r="F10" s="36">
        <f>IF(C10="","",IF(ROW()&lt;=21,"FIXA","EXTRA"))</f>
        <v/>
      </c>
    </row>
    <row r="11" ht="41" customHeight="1" s="22">
      <c r="A11" s="40" t="inlineStr">
        <is>
          <t>P10</t>
        </is>
      </c>
      <c r="B11" s="40" t="inlineStr">
        <is>
          <t>Descoberta</t>
        </is>
      </c>
      <c r="C11" s="37" t="n"/>
      <c r="D11" s="38" t="n"/>
      <c r="E11" s="28" t="inlineStr">
        <is>
          <t>Quais opções de [serviço] existem perto de [localidade]?</t>
        </is>
      </c>
      <c r="F11" s="40">
        <f>IF(C11="","",IF(ROW()&lt;=21,"FIXA","EXTRA"))</f>
        <v/>
      </c>
    </row>
    <row r="12" ht="41" customHeight="1" s="22">
      <c r="A12" s="36" t="inlineStr">
        <is>
          <t>P11</t>
        </is>
      </c>
      <c r="B12" s="36" t="inlineStr">
        <is>
          <t>Descoberta</t>
        </is>
      </c>
      <c r="C12" s="37" t="n"/>
      <c r="D12" s="38" t="n"/>
      <c r="E12" s="39" t="inlineStr">
        <is>
          <t>Indique empresas de [setor] para pequenas empresas de [cidade].</t>
        </is>
      </c>
      <c r="F12" s="36">
        <f>IF(C12="","",IF(ROW()&lt;=21,"FIXA","EXTRA"))</f>
        <v/>
      </c>
    </row>
    <row r="13" ht="41" customHeight="1" s="22">
      <c r="A13" s="40" t="inlineStr">
        <is>
          <t>P12</t>
        </is>
      </c>
      <c r="B13" s="40" t="inlineStr">
        <is>
          <t>Comparação e decisão</t>
        </is>
      </c>
      <c r="C13" s="37" t="n"/>
      <c r="D13" s="38" t="n"/>
      <c r="E13" s="28" t="inlineStr">
        <is>
          <t>Como comparar empresas de [setor] em [cidade]?</t>
        </is>
      </c>
      <c r="F13" s="40">
        <f>IF(C13="","",IF(ROW()&lt;=21,"FIXA","EXTRA"))</f>
        <v/>
      </c>
    </row>
    <row r="14" ht="41" customHeight="1" s="22">
      <c r="A14" s="36" t="inlineStr">
        <is>
          <t>P13</t>
        </is>
      </c>
      <c r="B14" s="36" t="inlineStr">
        <is>
          <t>Comparação e decisão</t>
        </is>
      </c>
      <c r="C14" s="37" t="n"/>
      <c r="D14" s="38" t="n"/>
      <c r="E14" s="39" t="inlineStr">
        <is>
          <t>Quais critérios devo avaliar ao contratar [serviço]?</t>
        </is>
      </c>
      <c r="F14" s="36">
        <f>IF(C14="","",IF(ROW()&lt;=21,"FIXA","EXTRA"))</f>
        <v/>
      </c>
    </row>
    <row r="15" ht="41" customHeight="1" s="22">
      <c r="A15" s="40" t="inlineStr">
        <is>
          <t>P14</t>
        </is>
      </c>
      <c r="B15" s="40" t="inlineStr">
        <is>
          <t>Comparação e decisão</t>
        </is>
      </c>
      <c r="C15" s="37" t="n"/>
      <c r="D15" s="38" t="n"/>
      <c r="E15" s="28" t="inlineStr">
        <is>
          <t>Qual a diferença entre [tipo de solução A] e [tipo B]?</t>
        </is>
      </c>
      <c r="F15" s="40">
        <f>IF(C15="","",IF(ROW()&lt;=21,"FIXA","EXTRA"))</f>
        <v/>
      </c>
    </row>
    <row r="16" ht="41" customHeight="1" s="22">
      <c r="A16" s="36" t="inlineStr">
        <is>
          <t>P15</t>
        </is>
      </c>
      <c r="B16" s="36" t="inlineStr">
        <is>
          <t>Comparação e decisão</t>
        </is>
      </c>
      <c r="C16" s="37" t="n"/>
      <c r="D16" s="38" t="n"/>
      <c r="E16" s="39" t="inlineStr">
        <is>
          <t>Quais empresas de [setor] são recomendadas para [necessidade]?</t>
        </is>
      </c>
      <c r="F16" s="36">
        <f>IF(C16="","",IF(ROW()&lt;=21,"FIXA","EXTRA"))</f>
        <v/>
      </c>
    </row>
    <row r="17" ht="41" customHeight="1" s="22">
      <c r="A17" s="40" t="inlineStr">
        <is>
          <t>P16</t>
        </is>
      </c>
      <c r="B17" s="40" t="inlineStr">
        <is>
          <t>Comparação e decisão</t>
        </is>
      </c>
      <c r="C17" s="37" t="n"/>
      <c r="D17" s="38" t="n"/>
      <c r="E17" s="28" t="inlineStr">
        <is>
          <t>Qual fornecedor de [serviço] tem experiência em [nicho]?</t>
        </is>
      </c>
      <c r="F17" s="40">
        <f>IF(C17="","",IF(ROW()&lt;=21,"FIXA","EXTRA"))</f>
        <v/>
      </c>
    </row>
    <row r="18" ht="41" customHeight="1" s="22">
      <c r="A18" s="36" t="inlineStr">
        <is>
          <t>P17</t>
        </is>
      </c>
      <c r="B18" s="36" t="inlineStr">
        <is>
          <t>Autoridade no tema</t>
        </is>
      </c>
      <c r="C18" s="37" t="n"/>
      <c r="D18" s="38" t="n"/>
      <c r="E18" s="39" t="inlineStr">
        <is>
          <t>Quem é referência em [especialidade] em [região]?</t>
        </is>
      </c>
      <c r="F18" s="36">
        <f>IF(C18="","",IF(ROW()&lt;=21,"FIXA","EXTRA"))</f>
        <v/>
      </c>
    </row>
    <row r="19" ht="41" customHeight="1" s="22">
      <c r="A19" s="40" t="inlineStr">
        <is>
          <t>P18</t>
        </is>
      </c>
      <c r="B19" s="40" t="inlineStr">
        <is>
          <t>Autoridade no tema</t>
        </is>
      </c>
      <c r="C19" s="37" t="n"/>
      <c r="D19" s="38" t="n"/>
      <c r="E19" s="28" t="inlineStr">
        <is>
          <t>Que especialistas explicam [problema do setor]?</t>
        </is>
      </c>
      <c r="F19" s="40">
        <f>IF(C19="","",IF(ROW()&lt;=21,"FIXA","EXTRA"))</f>
        <v/>
      </c>
    </row>
    <row r="20" ht="41" customHeight="1" s="22">
      <c r="A20" s="36" t="inlineStr">
        <is>
          <t>P19</t>
        </is>
      </c>
      <c r="B20" s="36" t="inlineStr">
        <is>
          <t>Autoridade no tema</t>
        </is>
      </c>
      <c r="C20" s="37" t="n"/>
      <c r="D20" s="38" t="n"/>
      <c r="E20" s="39" t="inlineStr">
        <is>
          <t>Quais empresas publicam boas orientações sobre [tema]?</t>
        </is>
      </c>
      <c r="F20" s="36">
        <f>IF(C20="","",IF(ROW()&lt;=21,"FIXA","EXTRA"))</f>
        <v/>
      </c>
    </row>
    <row r="21" ht="41" customHeight="1" s="22">
      <c r="A21" s="40" t="inlineStr">
        <is>
          <t>P20</t>
        </is>
      </c>
      <c r="B21" s="40" t="inlineStr">
        <is>
          <t>Autoridade no tema</t>
        </is>
      </c>
      <c r="C21" s="37" t="n"/>
      <c r="D21" s="38" t="n"/>
      <c r="E21" s="28" t="inlineStr">
        <is>
          <t>Onde encontro informações confiáveis sobre [assunto do setor]?</t>
        </is>
      </c>
      <c r="F21" s="40">
        <f>IF(C21="","",IF(ROW()&lt;=21,"FIXA","EXTRA"))</f>
        <v/>
      </c>
    </row>
    <row r="22" ht="31" customHeight="1" s="22">
      <c r="A22" s="41" t="inlineStr">
        <is>
          <t>P21</t>
        </is>
      </c>
      <c r="B22" s="42" t="n"/>
      <c r="C22" s="37" t="n"/>
      <c r="D22" s="38" t="n"/>
      <c r="E22" s="39" t="inlineStr">
        <is>
          <t>Pergunta adicional: não altera a série original de 20 perguntas.</t>
        </is>
      </c>
      <c r="F22" s="36">
        <f>IF(C22="","",IF(ROW()&lt;=21,"FIXA","EXTRA"))</f>
        <v/>
      </c>
    </row>
    <row r="23" ht="31" customHeight="1" s="22">
      <c r="A23" s="40" t="inlineStr">
        <is>
          <t>P22</t>
        </is>
      </c>
      <c r="B23" s="43" t="n"/>
      <c r="C23" s="37" t="n"/>
      <c r="D23" s="38" t="n"/>
      <c r="E23" s="28" t="inlineStr">
        <is>
          <t>Pergunta adicional: não altera a série original de 20 perguntas.</t>
        </is>
      </c>
      <c r="F23" s="40">
        <f>IF(C23="","",IF(ROW()&lt;=21,"FIXA","EXTRA"))</f>
        <v/>
      </c>
    </row>
    <row r="24" ht="31" customHeight="1" s="22">
      <c r="A24" s="36" t="inlineStr">
        <is>
          <t>P23</t>
        </is>
      </c>
      <c r="B24" s="42" t="n"/>
      <c r="C24" s="37" t="n"/>
      <c r="D24" s="38" t="n"/>
      <c r="E24" s="39" t="inlineStr">
        <is>
          <t>Pergunta adicional: não altera a série original de 20 perguntas.</t>
        </is>
      </c>
      <c r="F24" s="36">
        <f>IF(C24="","",IF(ROW()&lt;=21,"FIXA","EXTRA"))</f>
        <v/>
      </c>
    </row>
    <row r="25" ht="31" customHeight="1" s="22">
      <c r="A25" s="40" t="inlineStr">
        <is>
          <t>P24</t>
        </is>
      </c>
      <c r="B25" s="43" t="n"/>
      <c r="C25" s="37" t="n"/>
      <c r="D25" s="38" t="n"/>
      <c r="E25" s="28" t="inlineStr">
        <is>
          <t>Pergunta adicional: não altera a série original de 20 perguntas.</t>
        </is>
      </c>
      <c r="F25" s="40">
        <f>IF(C25="","",IF(ROW()&lt;=21,"FIXA","EXTRA"))</f>
        <v/>
      </c>
    </row>
    <row r="26" ht="31" customHeight="1" s="22">
      <c r="A26" s="36" t="inlineStr">
        <is>
          <t>P25</t>
        </is>
      </c>
      <c r="B26" s="42" t="n"/>
      <c r="C26" s="37" t="n"/>
      <c r="D26" s="38" t="n"/>
      <c r="E26" s="39" t="inlineStr">
        <is>
          <t>Pergunta adicional: não altera a série original de 20 perguntas.</t>
        </is>
      </c>
      <c r="F26" s="36">
        <f>IF(C26="","",IF(ROW()&lt;=21,"FIXA","EXTRA"))</f>
        <v/>
      </c>
    </row>
    <row r="27" ht="31" customHeight="1" s="22">
      <c r="A27" s="40" t="inlineStr">
        <is>
          <t>P26</t>
        </is>
      </c>
      <c r="B27" s="43" t="n"/>
      <c r="C27" s="37" t="n"/>
      <c r="D27" s="38" t="n"/>
      <c r="E27" s="28" t="inlineStr">
        <is>
          <t>Pergunta adicional: não altera a série original de 20 perguntas.</t>
        </is>
      </c>
      <c r="F27" s="40">
        <f>IF(C27="","",IF(ROW()&lt;=21,"FIXA","EXTRA"))</f>
        <v/>
      </c>
    </row>
    <row r="28" ht="31" customHeight="1" s="22">
      <c r="A28" s="36" t="inlineStr">
        <is>
          <t>P27</t>
        </is>
      </c>
      <c r="B28" s="42" t="n"/>
      <c r="C28" s="37" t="n"/>
      <c r="D28" s="38" t="n"/>
      <c r="E28" s="39" t="inlineStr">
        <is>
          <t>Pergunta adicional: não altera a série original de 20 perguntas.</t>
        </is>
      </c>
      <c r="F28" s="36">
        <f>IF(C28="","",IF(ROW()&lt;=21,"FIXA","EXTRA"))</f>
        <v/>
      </c>
    </row>
    <row r="29" ht="31" customHeight="1" s="22">
      <c r="A29" s="40" t="inlineStr">
        <is>
          <t>P28</t>
        </is>
      </c>
      <c r="B29" s="43" t="n"/>
      <c r="C29" s="37" t="n"/>
      <c r="D29" s="38" t="n"/>
      <c r="E29" s="28" t="inlineStr">
        <is>
          <t>Pergunta adicional: não altera a série original de 20 perguntas.</t>
        </is>
      </c>
      <c r="F29" s="40">
        <f>IF(C29="","",IF(ROW()&lt;=21,"FIXA","EXTRA"))</f>
        <v/>
      </c>
    </row>
    <row r="30" ht="31" customHeight="1" s="22">
      <c r="A30" s="36" t="inlineStr">
        <is>
          <t>P29</t>
        </is>
      </c>
      <c r="B30" s="42" t="n"/>
      <c r="C30" s="37" t="n"/>
      <c r="D30" s="38" t="n"/>
      <c r="E30" s="39" t="inlineStr">
        <is>
          <t>Pergunta adicional: não altera a série original de 20 perguntas.</t>
        </is>
      </c>
      <c r="F30" s="36">
        <f>IF(C30="","",IF(ROW()&lt;=21,"FIXA","EXTRA"))</f>
        <v/>
      </c>
    </row>
    <row r="31" ht="31" customHeight="1" s="22">
      <c r="A31" s="40" t="inlineStr">
        <is>
          <t>P30</t>
        </is>
      </c>
      <c r="B31" s="43" t="n"/>
      <c r="C31" s="37" t="n"/>
      <c r="D31" s="38" t="n"/>
      <c r="E31" s="28" t="inlineStr">
        <is>
          <t>Pergunta adicional: não altera a série original de 20 perguntas.</t>
        </is>
      </c>
      <c r="F31" s="40">
        <f>IF(C31="","",IF(ROW()&lt;=21,"FIXA","EXTRA"))</f>
        <v/>
      </c>
    </row>
    <row r="33" ht="15" customHeight="1" s="22">
      <c r="A33" s="44" t="inlineStr">
        <is>
          <t>P01–P20: distribuição do livro. P21–P30: perguntas acrescentadas depois (anote a data de entrada; não substitua as antigas).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F31"/>
  <dataValidations count="2">
    <dataValidation sqref="B22:B31" showDropDown="0" showInputMessage="0" showErrorMessage="0" allowBlank="1" type="list" errorStyle="stop" operator="between">
      <formula1>"Identidade,Descoberta,Comparação e decisão,Autoridade no tema"</formula1>
      <formula2>0</formula2>
    </dataValidation>
    <dataValidation sqref="D2:D31" showDropDown="0" showInputMessage="1" showErrorMessage="1" allowBlank="1" errorTitle="Confira o preenchimento" error="Use uma opção válida da lista ou deixe em branco." promptTitle="Como preencher" prompt="Registre uma data válida, caso queira acompanhar quando uma pergunta foi criada." type="date" errorStyle="stop" operator="greaterThanOrEqual">
      <formula1>DATE(2020,1,1)</formula1>
    </dataValidation>
  </dataValidations>
  <printOptions horizontalCentered="1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tabColor rgb="00D1D5DB"/>
    <outlinePr summaryBelow="1" summaryRight="1"/>
    <pageSetUpPr fitToPage="1"/>
  </sheetPr>
  <dimension ref="A1:C11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ySplit="1" topLeftCell="A2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796875" defaultRowHeight="23" zeroHeight="0" outlineLevelRow="0"/>
  <cols>
    <col width="23" customWidth="1" style="21" min="1" max="1"/>
    <col width="76" customWidth="1" style="21" min="2" max="2"/>
    <col width="24" customWidth="1" style="22" min="3" max="3"/>
  </cols>
  <sheetData>
    <row r="1" ht="36" customHeight="1" s="22">
      <c r="A1" s="35" t="inlineStr">
        <is>
          <t>Plataforma</t>
        </is>
      </c>
      <c r="B1" s="35" t="inlineStr">
        <is>
          <t>Condição do teste / observação</t>
        </is>
      </c>
      <c r="C1" s="35" t="inlineStr">
        <is>
          <t>MEDIR TODO MÊS?</t>
        </is>
      </c>
    </row>
    <row r="2" ht="33" customHeight="1" s="22">
      <c r="A2" s="45" t="inlineStr">
        <is>
          <t>ChatGPT</t>
        </is>
      </c>
      <c r="B2" s="46" t="inlineStr">
        <is>
          <t>Use conversa nova e mantenha a mesma condição de teste.</t>
        </is>
      </c>
      <c r="C2" s="47" t="inlineStr">
        <is>
          <t>Sim</t>
        </is>
      </c>
    </row>
    <row r="3" ht="33" customHeight="1" s="22">
      <c r="A3" s="45" t="inlineStr">
        <is>
          <t>Gemini</t>
        </is>
      </c>
      <c r="B3" s="46" t="inlineStr">
        <is>
          <t>Use conversa nova; limite interferências de histórico/memória.</t>
        </is>
      </c>
      <c r="C3" s="47" t="inlineStr">
        <is>
          <t>Sim</t>
        </is>
      </c>
    </row>
    <row r="4" ht="33" customHeight="1" s="22">
      <c r="A4" s="45" t="inlineStr">
        <is>
          <t>Claude</t>
        </is>
      </c>
      <c r="B4" s="46" t="inlineStr">
        <is>
          <t>Se o login for obrigatório, faça uma conversa nova sem memória.</t>
        </is>
      </c>
      <c r="C4" s="47" t="inlineStr">
        <is>
          <t>Não</t>
        </is>
      </c>
    </row>
    <row r="5" ht="33" customHeight="1" s="22">
      <c r="A5" s="45" t="inlineStr">
        <is>
          <t>Perplexity</t>
        </is>
      </c>
      <c r="B5" s="46" t="inlineStr">
        <is>
          <t>Mantenha o mesmo tipo de pesquisa e contexto.</t>
        </is>
      </c>
      <c r="C5" s="47" t="inlineStr">
        <is>
          <t>Não</t>
        </is>
      </c>
    </row>
    <row r="6" ht="33" customHeight="1" s="22">
      <c r="A6" s="48" t="n"/>
      <c r="B6" s="46" t="inlineStr">
        <is>
          <t>Espaço para outra IA (preencha o nome na coluna A).</t>
        </is>
      </c>
      <c r="C6" s="47" t="inlineStr">
        <is>
          <t>Não</t>
        </is>
      </c>
    </row>
    <row r="7" ht="33" customHeight="1" s="22">
      <c r="A7" s="48" t="n"/>
      <c r="B7" s="46" t="inlineStr">
        <is>
          <t>Espaço para outra IA (preencha o nome na coluna A).</t>
        </is>
      </c>
      <c r="C7" s="47" t="inlineStr">
        <is>
          <t>Não</t>
        </is>
      </c>
    </row>
    <row r="9" ht="42" customHeight="1" s="22">
      <c r="A9" s="49" t="inlineStr">
        <is>
          <t>IMPORTANTE: escolha no mínimo duas IAs antes do primeiro teste. Depois, mantenha a lista estável para comparar os meses.</t>
        </is>
      </c>
    </row>
    <row r="11">
      <c r="A11" s="50" t="inlineStr">
        <is>
          <t>IAs marcadas para a medição:</t>
        </is>
      </c>
      <c r="C11" s="51">
        <f>COUNTIF($C$2:$C$7,"Sim")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9:C9"/>
    <mergeCell ref="A11:B11"/>
  </mergeCells>
  <dataValidations count="1">
    <dataValidation sqref="C2:C7" showDropDown="0" showInputMessage="1" showErrorMessage="1" allowBlank="1" errorTitle="Confira o preenchimento" error="Use uma opção válida da lista ou deixe em branco." promptTitle="Como preencher" prompt="“Sim” para acompanhar; “Não” para ignorar. Mantenha fixo após iniciar." type="list" errorStyle="stop">
      <formula1>"Sim,Não"</formula1>
    </dataValidation>
  </dataValidations>
  <printOptions horizontalCentered="1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00FF5A00"/>
    <outlinePr summaryBelow="1" summaryRight="1"/>
    <pageSetUpPr fitToPage="1"/>
  </sheetPr>
  <dimension ref="A1:O1201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6" ySplit="1" topLeftCell="G2" activePane="bottomRight" state="frozen"/>
      <selection pane="topRight"/>
      <selection pane="bottomLeft"/>
      <selection pane="bottomRight" activeCell="A1" activeCellId="0" sqref="A1"/>
      <selection pane="bottomLeft" activeCell="A1" activeCellId="0" sqref="A1"/>
    </sheetView>
  </sheetViews>
  <sheetFormatPr baseColWidth="8" defaultColWidth="8.6796875" defaultRowHeight="23" zeroHeight="0" outlineLevelRow="0"/>
  <cols>
    <col width="15" customWidth="1" style="21" min="1" max="1"/>
    <col hidden="1" width="15" customWidth="1" style="21" min="2" max="2"/>
    <col width="17" customWidth="1" style="21" min="3" max="3"/>
    <col hidden="1" width="22" customWidth="1" style="21" min="4" max="4"/>
    <col hidden="1" width="65" customWidth="1" style="21" min="5" max="5"/>
    <col width="18" customWidth="1" style="21" min="6" max="6"/>
    <col width="22" customWidth="1" style="21" min="7" max="7"/>
    <col width="24" customWidth="1" style="21" min="8" max="8"/>
    <col width="55" customWidth="1" style="21" min="9" max="9"/>
    <col width="23" customWidth="1" style="21" min="10" max="10"/>
    <col width="22" customWidth="1" style="21" min="11" max="11"/>
    <col width="45" customWidth="1" style="21" min="12" max="12"/>
    <col width="44" customWidth="1" style="21" min="13" max="13"/>
    <col width="16" customWidth="1" style="22" min="14" max="14"/>
    <col width="24" customWidth="1" style="22" min="15" max="15"/>
  </cols>
  <sheetData>
    <row r="1" ht="51" customHeight="1" s="22">
      <c r="A1" s="35" t="inlineStr">
        <is>
          <t>Data</t>
        </is>
      </c>
      <c r="B1" s="35" t="inlineStr">
        <is>
          <t>Mês (auto)</t>
        </is>
      </c>
      <c r="C1" s="35" t="inlineStr">
        <is>
          <t>ID da pergunta</t>
        </is>
      </c>
      <c r="D1" s="35" t="inlineStr">
        <is>
          <t>Grupo (auto)</t>
        </is>
      </c>
      <c r="E1" s="35" t="inlineStr">
        <is>
          <t>Pergunta (auto)</t>
        </is>
      </c>
      <c r="F1" s="35" t="inlineStr">
        <is>
          <t>IA utilizada</t>
        </is>
      </c>
      <c r="G1" s="35" t="inlineStr">
        <is>
          <t>Minha empresa apareceu?</t>
        </is>
      </c>
      <c r="H1" s="35" t="inlineStr">
        <is>
          <t>Posição na resposta</t>
        </is>
      </c>
      <c r="I1" s="35" t="inlineStr">
        <is>
          <t>Frase exata da IA</t>
        </is>
      </c>
      <c r="J1" s="35" t="inlineStr">
        <is>
          <t>Descrição está correta?</t>
        </is>
      </c>
      <c r="K1" s="35" t="inlineStr">
        <is>
          <t>Tom da descrição</t>
        </is>
      </c>
      <c r="L1" s="35" t="inlineStr">
        <is>
          <t>Outras empresas citadas</t>
        </is>
      </c>
      <c r="M1" s="35" t="inlineStr">
        <is>
          <t>Fontes citadas pela IA</t>
        </is>
      </c>
      <c r="N1" s="35" t="inlineStr">
        <is>
          <t>Print salvo?</t>
        </is>
      </c>
      <c r="O1" s="35" t="inlineStr">
        <is>
          <t>Conferência (auto)</t>
        </is>
      </c>
    </row>
    <row r="2" ht="15" customHeight="1" s="22">
      <c r="A2" s="38" t="n"/>
      <c r="B2" s="52">
        <f>IF(A2="","",DATE(YEAR(A2),MONTH(A2),1))</f>
        <v/>
      </c>
      <c r="C2" s="37" t="n"/>
      <c r="D2" s="42">
        <f>IF(C2="","",IFERROR(INDEX(Perguntas!$B$2:$B$31,MATCH(C2,Perguntas!$A$2:$A$31,0)),"ID inválido"))</f>
        <v/>
      </c>
      <c r="E2" s="42">
        <f>IF(C2="","",IFERROR(INDEX(Perguntas!$C$2:$C$31,MATCH(C2,Perguntas!$A$2:$A$31,0)),""))</f>
        <v/>
      </c>
      <c r="F2" s="37" t="n"/>
      <c r="G2" s="37" t="n"/>
      <c r="H2" s="53" t="n"/>
      <c r="I2" s="53" t="n"/>
      <c r="J2" s="37" t="n"/>
      <c r="K2" s="53" t="n"/>
      <c r="L2" s="53" t="n"/>
      <c r="M2" s="53" t="n"/>
      <c r="N2" s="54" t="n"/>
      <c r="O2" s="55">
        <f>IF(COUNTA(A2,C2,F2,G2)=0,"",IF(OR(A2="",C2="",F2="",G2=""),"INCOMPLETO",IF(COUNTIF(Perguntas!$A$2:$A$31,C2)=0,"ID INVÁLIDO",IF(COUNTIF(Perguntas!$A$22:$A$31,C2)&gt;0,"EXTRA",IF(INDEX(Perguntas!$C$2:$C$21,MATCH(C2,Perguntas!$A$2:$A$21,0))="","PERGUNTA VAZIA",IF(COUNTIFS(Plataformas!$A$2:$A$7,F2,Plataformas!$C$2:$C$7,"Sim")=0,"FORA DO PLANO",IF(COUNTIFS($B$2:B2,B2,$C$2:C2,C2,$F$2:F2,F2)&gt;1,"DUPLICADO","OK")))))))</f>
        <v/>
      </c>
    </row>
    <row r="3" ht="15" customHeight="1" s="22">
      <c r="A3" s="38" t="n"/>
      <c r="B3" s="56">
        <f>IF(A3="","",DATE(YEAR(A3),MONTH(A3),1))</f>
        <v/>
      </c>
      <c r="C3" s="37" t="n"/>
      <c r="D3" s="43">
        <f>IF(C3="","",IFERROR(INDEX(Perguntas!$B$2:$B$31,MATCH(C3,Perguntas!$A$2:$A$31,0)),"ID inválido"))</f>
        <v/>
      </c>
      <c r="E3" s="43">
        <f>IF(C3="","",IFERROR(INDEX(Perguntas!$C$2:$C$31,MATCH(C3,Perguntas!$A$2:$A$31,0)),""))</f>
        <v/>
      </c>
      <c r="F3" s="37" t="n"/>
      <c r="G3" s="37" t="n"/>
      <c r="H3" s="53" t="n"/>
      <c r="I3" s="53" t="n"/>
      <c r="J3" s="37" t="n"/>
      <c r="K3" s="53" t="n"/>
      <c r="L3" s="53" t="n"/>
      <c r="M3" s="53" t="n"/>
      <c r="N3" s="54" t="n"/>
      <c r="O3" s="57">
        <f>IF(COUNTA(A3,C3,F3,G3)=0,"",IF(OR(A3="",C3="",F3="",G3=""),"INCOMPLETO",IF(COUNTIF(Perguntas!$A$2:$A$31,C3)=0,"ID INVÁLIDO",IF(COUNTIF(Perguntas!$A$22:$A$31,C3)&gt;0,"EXTRA",IF(INDEX(Perguntas!$C$2:$C$21,MATCH(C3,Perguntas!$A$2:$A$21,0))="","PERGUNTA VAZIA",IF(COUNTIFS(Plataformas!$A$2:$A$7,F3,Plataformas!$C$2:$C$7,"Sim")=0,"FORA DO PLANO",IF(COUNTIFS($B$2:B3,B3,$C$2:C3,C3,$F$2:F3,F3)&gt;1,"DUPLICADO","OK")))))))</f>
        <v/>
      </c>
    </row>
    <row r="4" ht="15" customHeight="1" s="22">
      <c r="A4" s="38" t="n"/>
      <c r="B4" s="52">
        <f>IF(A4="","",DATE(YEAR(A4),MONTH(A4),1))</f>
        <v/>
      </c>
      <c r="C4" s="37" t="n"/>
      <c r="D4" s="42">
        <f>IF(C4="","",IFERROR(INDEX(Perguntas!$B$2:$B$31,MATCH(C4,Perguntas!$A$2:$A$31,0)),"ID inválido"))</f>
        <v/>
      </c>
      <c r="E4" s="42">
        <f>IF(C4="","",IFERROR(INDEX(Perguntas!$C$2:$C$31,MATCH(C4,Perguntas!$A$2:$A$31,0)),""))</f>
        <v/>
      </c>
      <c r="F4" s="37" t="n"/>
      <c r="G4" s="37" t="n"/>
      <c r="H4" s="53" t="n"/>
      <c r="I4" s="53" t="n"/>
      <c r="J4" s="37" t="n"/>
      <c r="K4" s="53" t="n"/>
      <c r="L4" s="53" t="n"/>
      <c r="M4" s="53" t="n"/>
      <c r="N4" s="54" t="n"/>
      <c r="O4" s="55">
        <f>IF(COUNTA(A4,C4,F4,G4)=0,"",IF(OR(A4="",C4="",F4="",G4=""),"INCOMPLETO",IF(COUNTIF(Perguntas!$A$2:$A$31,C4)=0,"ID INVÁLIDO",IF(COUNTIF(Perguntas!$A$22:$A$31,C4)&gt;0,"EXTRA",IF(INDEX(Perguntas!$C$2:$C$21,MATCH(C4,Perguntas!$A$2:$A$21,0))="","PERGUNTA VAZIA",IF(COUNTIFS(Plataformas!$A$2:$A$7,F4,Plataformas!$C$2:$C$7,"Sim")=0,"FORA DO PLANO",IF(COUNTIFS($B$2:B4,B4,$C$2:C4,C4,$F$2:F4,F4)&gt;1,"DUPLICADO","OK")))))))</f>
        <v/>
      </c>
    </row>
    <row r="5" ht="15" customHeight="1" s="22">
      <c r="A5" s="38" t="n"/>
      <c r="B5" s="56">
        <f>IF(A5="","",DATE(YEAR(A5),MONTH(A5),1))</f>
        <v/>
      </c>
      <c r="C5" s="37" t="n"/>
      <c r="D5" s="43">
        <f>IF(C5="","",IFERROR(INDEX(Perguntas!$B$2:$B$31,MATCH(C5,Perguntas!$A$2:$A$31,0)),"ID inválido"))</f>
        <v/>
      </c>
      <c r="E5" s="43">
        <f>IF(C5="","",IFERROR(INDEX(Perguntas!$C$2:$C$31,MATCH(C5,Perguntas!$A$2:$A$31,0)),""))</f>
        <v/>
      </c>
      <c r="F5" s="37" t="n"/>
      <c r="G5" s="37" t="n"/>
      <c r="H5" s="53" t="n"/>
      <c r="I5" s="53" t="n"/>
      <c r="J5" s="37" t="n"/>
      <c r="K5" s="53" t="n"/>
      <c r="L5" s="53" t="n"/>
      <c r="M5" s="53" t="n"/>
      <c r="N5" s="54" t="n"/>
      <c r="O5" s="57">
        <f>IF(COUNTA(A5,C5,F5,G5)=0,"",IF(OR(A5="",C5="",F5="",G5=""),"INCOMPLETO",IF(COUNTIF(Perguntas!$A$2:$A$31,C5)=0,"ID INVÁLIDO",IF(COUNTIF(Perguntas!$A$22:$A$31,C5)&gt;0,"EXTRA",IF(INDEX(Perguntas!$C$2:$C$21,MATCH(C5,Perguntas!$A$2:$A$21,0))="","PERGUNTA VAZIA",IF(COUNTIFS(Plataformas!$A$2:$A$7,F5,Plataformas!$C$2:$C$7,"Sim")=0,"FORA DO PLANO",IF(COUNTIFS($B$2:B5,B5,$C$2:C5,C5,$F$2:F5,F5)&gt;1,"DUPLICADO","OK")))))))</f>
        <v/>
      </c>
    </row>
    <row r="6" ht="15" customHeight="1" s="22">
      <c r="A6" s="38" t="n"/>
      <c r="B6" s="52">
        <f>IF(A6="","",DATE(YEAR(A6),MONTH(A6),1))</f>
        <v/>
      </c>
      <c r="C6" s="37" t="n"/>
      <c r="D6" s="42">
        <f>IF(C6="","",IFERROR(INDEX(Perguntas!$B$2:$B$31,MATCH(C6,Perguntas!$A$2:$A$31,0)),"ID inválido"))</f>
        <v/>
      </c>
      <c r="E6" s="42">
        <f>IF(C6="","",IFERROR(INDEX(Perguntas!$C$2:$C$31,MATCH(C6,Perguntas!$A$2:$A$31,0)),""))</f>
        <v/>
      </c>
      <c r="F6" s="37" t="n"/>
      <c r="G6" s="37" t="n"/>
      <c r="H6" s="53" t="n"/>
      <c r="I6" s="53" t="n"/>
      <c r="J6" s="37" t="n"/>
      <c r="K6" s="53" t="n"/>
      <c r="L6" s="53" t="n"/>
      <c r="M6" s="53" t="n"/>
      <c r="N6" s="54" t="n"/>
      <c r="O6" s="55">
        <f>IF(COUNTA(A6,C6,F6,G6)=0,"",IF(OR(A6="",C6="",F6="",G6=""),"INCOMPLETO",IF(COUNTIF(Perguntas!$A$2:$A$31,C6)=0,"ID INVÁLIDO",IF(COUNTIF(Perguntas!$A$22:$A$31,C6)&gt;0,"EXTRA",IF(INDEX(Perguntas!$C$2:$C$21,MATCH(C6,Perguntas!$A$2:$A$21,0))="","PERGUNTA VAZIA",IF(COUNTIFS(Plataformas!$A$2:$A$7,F6,Plataformas!$C$2:$C$7,"Sim")=0,"FORA DO PLANO",IF(COUNTIFS($B$2:B6,B6,$C$2:C6,C6,$F$2:F6,F6)&gt;1,"DUPLICADO","OK")))))))</f>
        <v/>
      </c>
    </row>
    <row r="7" ht="15" customHeight="1" s="22">
      <c r="A7" s="38" t="n"/>
      <c r="B7" s="56">
        <f>IF(A7="","",DATE(YEAR(A7),MONTH(A7),1))</f>
        <v/>
      </c>
      <c r="C7" s="37" t="n"/>
      <c r="D7" s="43">
        <f>IF(C7="","",IFERROR(INDEX(Perguntas!$B$2:$B$31,MATCH(C7,Perguntas!$A$2:$A$31,0)),"ID inválido"))</f>
        <v/>
      </c>
      <c r="E7" s="43">
        <f>IF(C7="","",IFERROR(INDEX(Perguntas!$C$2:$C$31,MATCH(C7,Perguntas!$A$2:$A$31,0)),""))</f>
        <v/>
      </c>
      <c r="F7" s="37" t="n"/>
      <c r="G7" s="37" t="n"/>
      <c r="H7" s="53" t="n"/>
      <c r="I7" s="53" t="n"/>
      <c r="J7" s="37" t="n"/>
      <c r="K7" s="53" t="n"/>
      <c r="L7" s="53" t="n"/>
      <c r="M7" s="53" t="n"/>
      <c r="N7" s="54" t="n"/>
      <c r="O7" s="57">
        <f>IF(COUNTA(A7,C7,F7,G7)=0,"",IF(OR(A7="",C7="",F7="",G7=""),"INCOMPLETO",IF(COUNTIF(Perguntas!$A$2:$A$31,C7)=0,"ID INVÁLIDO",IF(COUNTIF(Perguntas!$A$22:$A$31,C7)&gt;0,"EXTRA",IF(INDEX(Perguntas!$C$2:$C$21,MATCH(C7,Perguntas!$A$2:$A$21,0))="","PERGUNTA VAZIA",IF(COUNTIFS(Plataformas!$A$2:$A$7,F7,Plataformas!$C$2:$C$7,"Sim")=0,"FORA DO PLANO",IF(COUNTIFS($B$2:B7,B7,$C$2:C7,C7,$F$2:F7,F7)&gt;1,"DUPLICADO","OK")))))))</f>
        <v/>
      </c>
    </row>
    <row r="8" ht="15" customHeight="1" s="22">
      <c r="A8" s="38" t="n"/>
      <c r="B8" s="52">
        <f>IF(A8="","",DATE(YEAR(A8),MONTH(A8),1))</f>
        <v/>
      </c>
      <c r="C8" s="37" t="n"/>
      <c r="D8" s="42">
        <f>IF(C8="","",IFERROR(INDEX(Perguntas!$B$2:$B$31,MATCH(C8,Perguntas!$A$2:$A$31,0)),"ID inválido"))</f>
        <v/>
      </c>
      <c r="E8" s="42">
        <f>IF(C8="","",IFERROR(INDEX(Perguntas!$C$2:$C$31,MATCH(C8,Perguntas!$A$2:$A$31,0)),""))</f>
        <v/>
      </c>
      <c r="F8" s="37" t="n"/>
      <c r="G8" s="37" t="n"/>
      <c r="H8" s="53" t="n"/>
      <c r="I8" s="53" t="n"/>
      <c r="J8" s="37" t="n"/>
      <c r="K8" s="53" t="n"/>
      <c r="L8" s="53" t="n"/>
      <c r="M8" s="53" t="n"/>
      <c r="N8" s="54" t="n"/>
      <c r="O8" s="55">
        <f>IF(COUNTA(A8,C8,F8,G8)=0,"",IF(OR(A8="",C8="",F8="",G8=""),"INCOMPLETO",IF(COUNTIF(Perguntas!$A$2:$A$31,C8)=0,"ID INVÁLIDO",IF(COUNTIF(Perguntas!$A$22:$A$31,C8)&gt;0,"EXTRA",IF(INDEX(Perguntas!$C$2:$C$21,MATCH(C8,Perguntas!$A$2:$A$21,0))="","PERGUNTA VAZIA",IF(COUNTIFS(Plataformas!$A$2:$A$7,F8,Plataformas!$C$2:$C$7,"Sim")=0,"FORA DO PLANO",IF(COUNTIFS($B$2:B8,B8,$C$2:C8,C8,$F$2:F8,F8)&gt;1,"DUPLICADO","OK")))))))</f>
        <v/>
      </c>
    </row>
    <row r="9" ht="15" customHeight="1" s="22">
      <c r="A9" s="38" t="n"/>
      <c r="B9" s="56">
        <f>IF(A9="","",DATE(YEAR(A9),MONTH(A9),1))</f>
        <v/>
      </c>
      <c r="C9" s="37" t="n"/>
      <c r="D9" s="43">
        <f>IF(C9="","",IFERROR(INDEX(Perguntas!$B$2:$B$31,MATCH(C9,Perguntas!$A$2:$A$31,0)),"ID inválido"))</f>
        <v/>
      </c>
      <c r="E9" s="43">
        <f>IF(C9="","",IFERROR(INDEX(Perguntas!$C$2:$C$31,MATCH(C9,Perguntas!$A$2:$A$31,0)),""))</f>
        <v/>
      </c>
      <c r="F9" s="37" t="n"/>
      <c r="G9" s="37" t="n"/>
      <c r="H9" s="53" t="n"/>
      <c r="I9" s="53" t="n"/>
      <c r="J9" s="37" t="n"/>
      <c r="K9" s="53" t="n"/>
      <c r="L9" s="53" t="n"/>
      <c r="M9" s="53" t="n"/>
      <c r="N9" s="54" t="n"/>
      <c r="O9" s="57">
        <f>IF(COUNTA(A9,C9,F9,G9)=0,"",IF(OR(A9="",C9="",F9="",G9=""),"INCOMPLETO",IF(COUNTIF(Perguntas!$A$2:$A$31,C9)=0,"ID INVÁLIDO",IF(COUNTIF(Perguntas!$A$22:$A$31,C9)&gt;0,"EXTRA",IF(INDEX(Perguntas!$C$2:$C$21,MATCH(C9,Perguntas!$A$2:$A$21,0))="","PERGUNTA VAZIA",IF(COUNTIFS(Plataformas!$A$2:$A$7,F9,Plataformas!$C$2:$C$7,"Sim")=0,"FORA DO PLANO",IF(COUNTIFS($B$2:B9,B9,$C$2:C9,C9,$F$2:F9,F9)&gt;1,"DUPLICADO","OK")))))))</f>
        <v/>
      </c>
    </row>
    <row r="10" ht="15" customHeight="1" s="22">
      <c r="A10" s="38" t="n"/>
      <c r="B10" s="52">
        <f>IF(A10="","",DATE(YEAR(A10),MONTH(A10),1))</f>
        <v/>
      </c>
      <c r="C10" s="37" t="n"/>
      <c r="D10" s="42">
        <f>IF(C10="","",IFERROR(INDEX(Perguntas!$B$2:$B$31,MATCH(C10,Perguntas!$A$2:$A$31,0)),"ID inválido"))</f>
        <v/>
      </c>
      <c r="E10" s="42">
        <f>IF(C10="","",IFERROR(INDEX(Perguntas!$C$2:$C$31,MATCH(C10,Perguntas!$A$2:$A$31,0)),""))</f>
        <v/>
      </c>
      <c r="F10" s="37" t="n"/>
      <c r="G10" s="37" t="n"/>
      <c r="H10" s="53" t="n"/>
      <c r="I10" s="53" t="n"/>
      <c r="J10" s="37" t="n"/>
      <c r="K10" s="53" t="n"/>
      <c r="L10" s="53" t="n"/>
      <c r="M10" s="53" t="n"/>
      <c r="N10" s="54" t="n"/>
      <c r="O10" s="55">
        <f>IF(COUNTA(A10,C10,F10,G10)=0,"",IF(OR(A10="",C10="",F10="",G10=""),"INCOMPLETO",IF(COUNTIF(Perguntas!$A$2:$A$31,C10)=0,"ID INVÁLIDO",IF(COUNTIF(Perguntas!$A$22:$A$31,C10)&gt;0,"EXTRA",IF(INDEX(Perguntas!$C$2:$C$21,MATCH(C10,Perguntas!$A$2:$A$21,0))="","PERGUNTA VAZIA",IF(COUNTIFS(Plataformas!$A$2:$A$7,F10,Plataformas!$C$2:$C$7,"Sim")=0,"FORA DO PLANO",IF(COUNTIFS($B$2:B10,B10,$C$2:C10,C10,$F$2:F10,F10)&gt;1,"DUPLICADO","OK")))))))</f>
        <v/>
      </c>
    </row>
    <row r="11" ht="15" customHeight="1" s="22">
      <c r="A11" s="38" t="n"/>
      <c r="B11" s="56">
        <f>IF(A11="","",DATE(YEAR(A11),MONTH(A11),1))</f>
        <v/>
      </c>
      <c r="C11" s="37" t="n"/>
      <c r="D11" s="43">
        <f>IF(C11="","",IFERROR(INDEX(Perguntas!$B$2:$B$31,MATCH(C11,Perguntas!$A$2:$A$31,0)),"ID inválido"))</f>
        <v/>
      </c>
      <c r="E11" s="43">
        <f>IF(C11="","",IFERROR(INDEX(Perguntas!$C$2:$C$31,MATCH(C11,Perguntas!$A$2:$A$31,0)),""))</f>
        <v/>
      </c>
      <c r="F11" s="37" t="n"/>
      <c r="G11" s="37" t="n"/>
      <c r="H11" s="53" t="n"/>
      <c r="I11" s="53" t="n"/>
      <c r="J11" s="37" t="n"/>
      <c r="K11" s="53" t="n"/>
      <c r="L11" s="53" t="n"/>
      <c r="M11" s="53" t="n"/>
      <c r="N11" s="54" t="n"/>
      <c r="O11" s="57">
        <f>IF(COUNTA(A11,C11,F11,G11)=0,"",IF(OR(A11="",C11="",F11="",G11=""),"INCOMPLETO",IF(COUNTIF(Perguntas!$A$2:$A$31,C11)=0,"ID INVÁLIDO",IF(COUNTIF(Perguntas!$A$22:$A$31,C11)&gt;0,"EXTRA",IF(INDEX(Perguntas!$C$2:$C$21,MATCH(C11,Perguntas!$A$2:$A$21,0))="","PERGUNTA VAZIA",IF(COUNTIFS(Plataformas!$A$2:$A$7,F11,Plataformas!$C$2:$C$7,"Sim")=0,"FORA DO PLANO",IF(COUNTIFS($B$2:B11,B11,$C$2:C11,C11,$F$2:F11,F11)&gt;1,"DUPLICADO","OK")))))))</f>
        <v/>
      </c>
    </row>
    <row r="12" ht="15" customHeight="1" s="22">
      <c r="A12" s="38" t="n"/>
      <c r="B12" s="52">
        <f>IF(A12="","",DATE(YEAR(A12),MONTH(A12),1))</f>
        <v/>
      </c>
      <c r="C12" s="37" t="n"/>
      <c r="D12" s="42">
        <f>IF(C12="","",IFERROR(INDEX(Perguntas!$B$2:$B$31,MATCH(C12,Perguntas!$A$2:$A$31,0)),"ID inválido"))</f>
        <v/>
      </c>
      <c r="E12" s="42">
        <f>IF(C12="","",IFERROR(INDEX(Perguntas!$C$2:$C$31,MATCH(C12,Perguntas!$A$2:$A$31,0)),""))</f>
        <v/>
      </c>
      <c r="F12" s="37" t="n"/>
      <c r="G12" s="37" t="n"/>
      <c r="H12" s="53" t="n"/>
      <c r="I12" s="53" t="n"/>
      <c r="J12" s="37" t="n"/>
      <c r="K12" s="53" t="n"/>
      <c r="L12" s="53" t="n"/>
      <c r="M12" s="53" t="n"/>
      <c r="N12" s="54" t="n"/>
      <c r="O12" s="55">
        <f>IF(COUNTA(A12,C12,F12,G12)=0,"",IF(OR(A12="",C12="",F12="",G12=""),"INCOMPLETO",IF(COUNTIF(Perguntas!$A$2:$A$31,C12)=0,"ID INVÁLIDO",IF(COUNTIF(Perguntas!$A$22:$A$31,C12)&gt;0,"EXTRA",IF(INDEX(Perguntas!$C$2:$C$21,MATCH(C12,Perguntas!$A$2:$A$21,0))="","PERGUNTA VAZIA",IF(COUNTIFS(Plataformas!$A$2:$A$7,F12,Plataformas!$C$2:$C$7,"Sim")=0,"FORA DO PLANO",IF(COUNTIFS($B$2:B12,B12,$C$2:C12,C12,$F$2:F12,F12)&gt;1,"DUPLICADO","OK")))))))</f>
        <v/>
      </c>
    </row>
    <row r="13" ht="15" customHeight="1" s="22">
      <c r="A13" s="38" t="n"/>
      <c r="B13" s="56">
        <f>IF(A13="","",DATE(YEAR(A13),MONTH(A13),1))</f>
        <v/>
      </c>
      <c r="C13" s="37" t="n"/>
      <c r="D13" s="43">
        <f>IF(C13="","",IFERROR(INDEX(Perguntas!$B$2:$B$31,MATCH(C13,Perguntas!$A$2:$A$31,0)),"ID inválido"))</f>
        <v/>
      </c>
      <c r="E13" s="43">
        <f>IF(C13="","",IFERROR(INDEX(Perguntas!$C$2:$C$31,MATCH(C13,Perguntas!$A$2:$A$31,0)),""))</f>
        <v/>
      </c>
      <c r="F13" s="37" t="n"/>
      <c r="G13" s="37" t="n"/>
      <c r="H13" s="53" t="n"/>
      <c r="I13" s="53" t="n"/>
      <c r="J13" s="37" t="n"/>
      <c r="K13" s="53" t="n"/>
      <c r="L13" s="53" t="n"/>
      <c r="M13" s="53" t="n"/>
      <c r="N13" s="54" t="n"/>
      <c r="O13" s="57">
        <f>IF(COUNTA(A13,C13,F13,G13)=0,"",IF(OR(A13="",C13="",F13="",G13=""),"INCOMPLETO",IF(COUNTIF(Perguntas!$A$2:$A$31,C13)=0,"ID INVÁLIDO",IF(COUNTIF(Perguntas!$A$22:$A$31,C13)&gt;0,"EXTRA",IF(INDEX(Perguntas!$C$2:$C$21,MATCH(C13,Perguntas!$A$2:$A$21,0))="","PERGUNTA VAZIA",IF(COUNTIFS(Plataformas!$A$2:$A$7,F13,Plataformas!$C$2:$C$7,"Sim")=0,"FORA DO PLANO",IF(COUNTIFS($B$2:B13,B13,$C$2:C13,C13,$F$2:F13,F13)&gt;1,"DUPLICADO","OK")))))))</f>
        <v/>
      </c>
    </row>
    <row r="14" ht="15" customHeight="1" s="22">
      <c r="A14" s="38" t="n"/>
      <c r="B14" s="52">
        <f>IF(A14="","",DATE(YEAR(A14),MONTH(A14),1))</f>
        <v/>
      </c>
      <c r="C14" s="37" t="n"/>
      <c r="D14" s="42">
        <f>IF(C14="","",IFERROR(INDEX(Perguntas!$B$2:$B$31,MATCH(C14,Perguntas!$A$2:$A$31,0)),"ID inválido"))</f>
        <v/>
      </c>
      <c r="E14" s="42">
        <f>IF(C14="","",IFERROR(INDEX(Perguntas!$C$2:$C$31,MATCH(C14,Perguntas!$A$2:$A$31,0)),""))</f>
        <v/>
      </c>
      <c r="F14" s="37" t="n"/>
      <c r="G14" s="37" t="n"/>
      <c r="H14" s="53" t="n"/>
      <c r="I14" s="53" t="n"/>
      <c r="J14" s="37" t="n"/>
      <c r="K14" s="53" t="n"/>
      <c r="L14" s="53" t="n"/>
      <c r="M14" s="53" t="n"/>
      <c r="N14" s="54" t="n"/>
      <c r="O14" s="55">
        <f>IF(COUNTA(A14,C14,F14,G14)=0,"",IF(OR(A14="",C14="",F14="",G14=""),"INCOMPLETO",IF(COUNTIF(Perguntas!$A$2:$A$31,C14)=0,"ID INVÁLIDO",IF(COUNTIF(Perguntas!$A$22:$A$31,C14)&gt;0,"EXTRA",IF(INDEX(Perguntas!$C$2:$C$21,MATCH(C14,Perguntas!$A$2:$A$21,0))="","PERGUNTA VAZIA",IF(COUNTIFS(Plataformas!$A$2:$A$7,F14,Plataformas!$C$2:$C$7,"Sim")=0,"FORA DO PLANO",IF(COUNTIFS($B$2:B14,B14,$C$2:C14,C14,$F$2:F14,F14)&gt;1,"DUPLICADO","OK")))))))</f>
        <v/>
      </c>
    </row>
    <row r="15" ht="15" customHeight="1" s="22">
      <c r="A15" s="38" t="n"/>
      <c r="B15" s="56">
        <f>IF(A15="","",DATE(YEAR(A15),MONTH(A15),1))</f>
        <v/>
      </c>
      <c r="C15" s="37" t="n"/>
      <c r="D15" s="43">
        <f>IF(C15="","",IFERROR(INDEX(Perguntas!$B$2:$B$31,MATCH(C15,Perguntas!$A$2:$A$31,0)),"ID inválido"))</f>
        <v/>
      </c>
      <c r="E15" s="43">
        <f>IF(C15="","",IFERROR(INDEX(Perguntas!$C$2:$C$31,MATCH(C15,Perguntas!$A$2:$A$31,0)),""))</f>
        <v/>
      </c>
      <c r="F15" s="37" t="n"/>
      <c r="G15" s="37" t="n"/>
      <c r="H15" s="53" t="n"/>
      <c r="I15" s="53" t="n"/>
      <c r="J15" s="37" t="n"/>
      <c r="K15" s="53" t="n"/>
      <c r="L15" s="53" t="n"/>
      <c r="M15" s="53" t="n"/>
      <c r="N15" s="54" t="n"/>
      <c r="O15" s="57">
        <f>IF(COUNTA(A15,C15,F15,G15)=0,"",IF(OR(A15="",C15="",F15="",G15=""),"INCOMPLETO",IF(COUNTIF(Perguntas!$A$2:$A$31,C15)=0,"ID INVÁLIDO",IF(COUNTIF(Perguntas!$A$22:$A$31,C15)&gt;0,"EXTRA",IF(INDEX(Perguntas!$C$2:$C$21,MATCH(C15,Perguntas!$A$2:$A$21,0))="","PERGUNTA VAZIA",IF(COUNTIFS(Plataformas!$A$2:$A$7,F15,Plataformas!$C$2:$C$7,"Sim")=0,"FORA DO PLANO",IF(COUNTIFS($B$2:B15,B15,$C$2:C15,C15,$F$2:F15,F15)&gt;1,"DUPLICADO","OK")))))))</f>
        <v/>
      </c>
    </row>
    <row r="16" ht="15" customHeight="1" s="22">
      <c r="A16" s="38" t="n"/>
      <c r="B16" s="52">
        <f>IF(A16="","",DATE(YEAR(A16),MONTH(A16),1))</f>
        <v/>
      </c>
      <c r="C16" s="37" t="n"/>
      <c r="D16" s="42">
        <f>IF(C16="","",IFERROR(INDEX(Perguntas!$B$2:$B$31,MATCH(C16,Perguntas!$A$2:$A$31,0)),"ID inválido"))</f>
        <v/>
      </c>
      <c r="E16" s="42">
        <f>IF(C16="","",IFERROR(INDEX(Perguntas!$C$2:$C$31,MATCH(C16,Perguntas!$A$2:$A$31,0)),""))</f>
        <v/>
      </c>
      <c r="F16" s="37" t="n"/>
      <c r="G16" s="37" t="n"/>
      <c r="H16" s="53" t="n"/>
      <c r="I16" s="53" t="n"/>
      <c r="J16" s="37" t="n"/>
      <c r="K16" s="53" t="n"/>
      <c r="L16" s="53" t="n"/>
      <c r="M16" s="53" t="n"/>
      <c r="N16" s="54" t="n"/>
      <c r="O16" s="55">
        <f>IF(COUNTA(A16,C16,F16,G16)=0,"",IF(OR(A16="",C16="",F16="",G16=""),"INCOMPLETO",IF(COUNTIF(Perguntas!$A$2:$A$31,C16)=0,"ID INVÁLIDO",IF(COUNTIF(Perguntas!$A$22:$A$31,C16)&gt;0,"EXTRA",IF(INDEX(Perguntas!$C$2:$C$21,MATCH(C16,Perguntas!$A$2:$A$21,0))="","PERGUNTA VAZIA",IF(COUNTIFS(Plataformas!$A$2:$A$7,F16,Plataformas!$C$2:$C$7,"Sim")=0,"FORA DO PLANO",IF(COUNTIFS($B$2:B16,B16,$C$2:C16,C16,$F$2:F16,F16)&gt;1,"DUPLICADO","OK")))))))</f>
        <v/>
      </c>
    </row>
    <row r="17" ht="15" customHeight="1" s="22">
      <c r="A17" s="38" t="n"/>
      <c r="B17" s="56">
        <f>IF(A17="","",DATE(YEAR(A17),MONTH(A17),1))</f>
        <v/>
      </c>
      <c r="C17" s="37" t="n"/>
      <c r="D17" s="43">
        <f>IF(C17="","",IFERROR(INDEX(Perguntas!$B$2:$B$31,MATCH(C17,Perguntas!$A$2:$A$31,0)),"ID inválido"))</f>
        <v/>
      </c>
      <c r="E17" s="43">
        <f>IF(C17="","",IFERROR(INDEX(Perguntas!$C$2:$C$31,MATCH(C17,Perguntas!$A$2:$A$31,0)),""))</f>
        <v/>
      </c>
      <c r="F17" s="37" t="n"/>
      <c r="G17" s="37" t="n"/>
      <c r="H17" s="53" t="n"/>
      <c r="I17" s="53" t="n"/>
      <c r="J17" s="37" t="n"/>
      <c r="K17" s="53" t="n"/>
      <c r="L17" s="53" t="n"/>
      <c r="M17" s="53" t="n"/>
      <c r="N17" s="54" t="n"/>
      <c r="O17" s="57">
        <f>IF(COUNTA(A17,C17,F17,G17)=0,"",IF(OR(A17="",C17="",F17="",G17=""),"INCOMPLETO",IF(COUNTIF(Perguntas!$A$2:$A$31,C17)=0,"ID INVÁLIDO",IF(COUNTIF(Perguntas!$A$22:$A$31,C17)&gt;0,"EXTRA",IF(INDEX(Perguntas!$C$2:$C$21,MATCH(C17,Perguntas!$A$2:$A$21,0))="","PERGUNTA VAZIA",IF(COUNTIFS(Plataformas!$A$2:$A$7,F17,Plataformas!$C$2:$C$7,"Sim")=0,"FORA DO PLANO",IF(COUNTIFS($B$2:B17,B17,$C$2:C17,C17,$F$2:F17,F17)&gt;1,"DUPLICADO","OK")))))))</f>
        <v/>
      </c>
    </row>
    <row r="18" ht="15" customHeight="1" s="22">
      <c r="A18" s="38" t="n"/>
      <c r="B18" s="52">
        <f>IF(A18="","",DATE(YEAR(A18),MONTH(A18),1))</f>
        <v/>
      </c>
      <c r="C18" s="37" t="n"/>
      <c r="D18" s="42">
        <f>IF(C18="","",IFERROR(INDEX(Perguntas!$B$2:$B$31,MATCH(C18,Perguntas!$A$2:$A$31,0)),"ID inválido"))</f>
        <v/>
      </c>
      <c r="E18" s="42">
        <f>IF(C18="","",IFERROR(INDEX(Perguntas!$C$2:$C$31,MATCH(C18,Perguntas!$A$2:$A$31,0)),""))</f>
        <v/>
      </c>
      <c r="F18" s="37" t="n"/>
      <c r="G18" s="37" t="n"/>
      <c r="H18" s="53" t="n"/>
      <c r="I18" s="53" t="n"/>
      <c r="J18" s="37" t="n"/>
      <c r="K18" s="53" t="n"/>
      <c r="L18" s="53" t="n"/>
      <c r="M18" s="53" t="n"/>
      <c r="N18" s="54" t="n"/>
      <c r="O18" s="55">
        <f>IF(COUNTA(A18,C18,F18,G18)=0,"",IF(OR(A18="",C18="",F18="",G18=""),"INCOMPLETO",IF(COUNTIF(Perguntas!$A$2:$A$31,C18)=0,"ID INVÁLIDO",IF(COUNTIF(Perguntas!$A$22:$A$31,C18)&gt;0,"EXTRA",IF(INDEX(Perguntas!$C$2:$C$21,MATCH(C18,Perguntas!$A$2:$A$21,0))="","PERGUNTA VAZIA",IF(COUNTIFS(Plataformas!$A$2:$A$7,F18,Plataformas!$C$2:$C$7,"Sim")=0,"FORA DO PLANO",IF(COUNTIFS($B$2:B18,B18,$C$2:C18,C18,$F$2:F18,F18)&gt;1,"DUPLICADO","OK")))))))</f>
        <v/>
      </c>
    </row>
    <row r="19" ht="15" customHeight="1" s="22">
      <c r="A19" s="38" t="n"/>
      <c r="B19" s="56">
        <f>IF(A19="","",DATE(YEAR(A19),MONTH(A19),1))</f>
        <v/>
      </c>
      <c r="C19" s="37" t="n"/>
      <c r="D19" s="43">
        <f>IF(C19="","",IFERROR(INDEX(Perguntas!$B$2:$B$31,MATCH(C19,Perguntas!$A$2:$A$31,0)),"ID inválido"))</f>
        <v/>
      </c>
      <c r="E19" s="43">
        <f>IF(C19="","",IFERROR(INDEX(Perguntas!$C$2:$C$31,MATCH(C19,Perguntas!$A$2:$A$31,0)),""))</f>
        <v/>
      </c>
      <c r="F19" s="37" t="n"/>
      <c r="G19" s="37" t="n"/>
      <c r="H19" s="53" t="n"/>
      <c r="I19" s="53" t="n"/>
      <c r="J19" s="37" t="n"/>
      <c r="K19" s="53" t="n"/>
      <c r="L19" s="53" t="n"/>
      <c r="M19" s="53" t="n"/>
      <c r="N19" s="54" t="n"/>
      <c r="O19" s="57">
        <f>IF(COUNTA(A19,C19,F19,G19)=0,"",IF(OR(A19="",C19="",F19="",G19=""),"INCOMPLETO",IF(COUNTIF(Perguntas!$A$2:$A$31,C19)=0,"ID INVÁLIDO",IF(COUNTIF(Perguntas!$A$22:$A$31,C19)&gt;0,"EXTRA",IF(INDEX(Perguntas!$C$2:$C$21,MATCH(C19,Perguntas!$A$2:$A$21,0))="","PERGUNTA VAZIA",IF(COUNTIFS(Plataformas!$A$2:$A$7,F19,Plataformas!$C$2:$C$7,"Sim")=0,"FORA DO PLANO",IF(COUNTIFS($B$2:B19,B19,$C$2:C19,C19,$F$2:F19,F19)&gt;1,"DUPLICADO","OK")))))))</f>
        <v/>
      </c>
    </row>
    <row r="20" ht="15" customHeight="1" s="22">
      <c r="A20" s="38" t="n"/>
      <c r="B20" s="52">
        <f>IF(A20="","",DATE(YEAR(A20),MONTH(A20),1))</f>
        <v/>
      </c>
      <c r="C20" s="37" t="n"/>
      <c r="D20" s="42">
        <f>IF(C20="","",IFERROR(INDEX(Perguntas!$B$2:$B$31,MATCH(C20,Perguntas!$A$2:$A$31,0)),"ID inválido"))</f>
        <v/>
      </c>
      <c r="E20" s="42">
        <f>IF(C20="","",IFERROR(INDEX(Perguntas!$C$2:$C$31,MATCH(C20,Perguntas!$A$2:$A$31,0)),""))</f>
        <v/>
      </c>
      <c r="F20" s="37" t="n"/>
      <c r="G20" s="37" t="n"/>
      <c r="H20" s="53" t="n"/>
      <c r="I20" s="53" t="n"/>
      <c r="J20" s="37" t="n"/>
      <c r="K20" s="53" t="n"/>
      <c r="L20" s="53" t="n"/>
      <c r="M20" s="53" t="n"/>
      <c r="N20" s="54" t="n"/>
      <c r="O20" s="55">
        <f>IF(COUNTA(A20,C20,F20,G20)=0,"",IF(OR(A20="",C20="",F20="",G20=""),"INCOMPLETO",IF(COUNTIF(Perguntas!$A$2:$A$31,C20)=0,"ID INVÁLIDO",IF(COUNTIF(Perguntas!$A$22:$A$31,C20)&gt;0,"EXTRA",IF(INDEX(Perguntas!$C$2:$C$21,MATCH(C20,Perguntas!$A$2:$A$21,0))="","PERGUNTA VAZIA",IF(COUNTIFS(Plataformas!$A$2:$A$7,F20,Plataformas!$C$2:$C$7,"Sim")=0,"FORA DO PLANO",IF(COUNTIFS($B$2:B20,B20,$C$2:C20,C20,$F$2:F20,F20)&gt;1,"DUPLICADO","OK")))))))</f>
        <v/>
      </c>
    </row>
    <row r="21" ht="15" customHeight="1" s="22">
      <c r="A21" s="38" t="n"/>
      <c r="B21" s="56">
        <f>IF(A21="","",DATE(YEAR(A21),MONTH(A21),1))</f>
        <v/>
      </c>
      <c r="C21" s="37" t="n"/>
      <c r="D21" s="43">
        <f>IF(C21="","",IFERROR(INDEX(Perguntas!$B$2:$B$31,MATCH(C21,Perguntas!$A$2:$A$31,0)),"ID inválido"))</f>
        <v/>
      </c>
      <c r="E21" s="43">
        <f>IF(C21="","",IFERROR(INDEX(Perguntas!$C$2:$C$31,MATCH(C21,Perguntas!$A$2:$A$31,0)),""))</f>
        <v/>
      </c>
      <c r="F21" s="37" t="n"/>
      <c r="G21" s="37" t="n"/>
      <c r="H21" s="53" t="n"/>
      <c r="I21" s="53" t="n"/>
      <c r="J21" s="37" t="n"/>
      <c r="K21" s="53" t="n"/>
      <c r="L21" s="53" t="n"/>
      <c r="M21" s="53" t="n"/>
      <c r="N21" s="54" t="n"/>
      <c r="O21" s="57">
        <f>IF(COUNTA(A21,C21,F21,G21)=0,"",IF(OR(A21="",C21="",F21="",G21=""),"INCOMPLETO",IF(COUNTIF(Perguntas!$A$2:$A$31,C21)=0,"ID INVÁLIDO",IF(COUNTIF(Perguntas!$A$22:$A$31,C21)&gt;0,"EXTRA",IF(INDEX(Perguntas!$C$2:$C$21,MATCH(C21,Perguntas!$A$2:$A$21,0))="","PERGUNTA VAZIA",IF(COUNTIFS(Plataformas!$A$2:$A$7,F21,Plataformas!$C$2:$C$7,"Sim")=0,"FORA DO PLANO",IF(COUNTIFS($B$2:B21,B21,$C$2:C21,C21,$F$2:F21,F21)&gt;1,"DUPLICADO","OK")))))))</f>
        <v/>
      </c>
    </row>
    <row r="22" ht="15" customHeight="1" s="22">
      <c r="A22" s="38" t="n"/>
      <c r="B22" s="52">
        <f>IF(A22="","",DATE(YEAR(A22),MONTH(A22),1))</f>
        <v/>
      </c>
      <c r="C22" s="37" t="n"/>
      <c r="D22" s="42">
        <f>IF(C22="","",IFERROR(INDEX(Perguntas!$B$2:$B$31,MATCH(C22,Perguntas!$A$2:$A$31,0)),"ID inválido"))</f>
        <v/>
      </c>
      <c r="E22" s="42">
        <f>IF(C22="","",IFERROR(INDEX(Perguntas!$C$2:$C$31,MATCH(C22,Perguntas!$A$2:$A$31,0)),""))</f>
        <v/>
      </c>
      <c r="F22" s="37" t="n"/>
      <c r="G22" s="37" t="n"/>
      <c r="H22" s="53" t="n"/>
      <c r="I22" s="53" t="n"/>
      <c r="J22" s="37" t="n"/>
      <c r="K22" s="53" t="n"/>
      <c r="L22" s="53" t="n"/>
      <c r="M22" s="53" t="n"/>
      <c r="N22" s="54" t="n"/>
      <c r="O22" s="55">
        <f>IF(COUNTA(A22,C22,F22,G22)=0,"",IF(OR(A22="",C22="",F22="",G22=""),"INCOMPLETO",IF(COUNTIF(Perguntas!$A$2:$A$31,C22)=0,"ID INVÁLIDO",IF(COUNTIF(Perguntas!$A$22:$A$31,C22)&gt;0,"EXTRA",IF(INDEX(Perguntas!$C$2:$C$21,MATCH(C22,Perguntas!$A$2:$A$21,0))="","PERGUNTA VAZIA",IF(COUNTIFS(Plataformas!$A$2:$A$7,F22,Plataformas!$C$2:$C$7,"Sim")=0,"FORA DO PLANO",IF(COUNTIFS($B$2:B22,B22,$C$2:C22,C22,$F$2:F22,F22)&gt;1,"DUPLICADO","OK")))))))</f>
        <v/>
      </c>
    </row>
    <row r="23" ht="15" customHeight="1" s="22">
      <c r="A23" s="38" t="n"/>
      <c r="B23" s="56">
        <f>IF(A23="","",DATE(YEAR(A23),MONTH(A23),1))</f>
        <v/>
      </c>
      <c r="C23" s="37" t="n"/>
      <c r="D23" s="43">
        <f>IF(C23="","",IFERROR(INDEX(Perguntas!$B$2:$B$31,MATCH(C23,Perguntas!$A$2:$A$31,0)),"ID inválido"))</f>
        <v/>
      </c>
      <c r="E23" s="43">
        <f>IF(C23="","",IFERROR(INDEX(Perguntas!$C$2:$C$31,MATCH(C23,Perguntas!$A$2:$A$31,0)),""))</f>
        <v/>
      </c>
      <c r="F23" s="37" t="n"/>
      <c r="G23" s="37" t="n"/>
      <c r="H23" s="53" t="n"/>
      <c r="I23" s="53" t="n"/>
      <c r="J23" s="37" t="n"/>
      <c r="K23" s="53" t="n"/>
      <c r="L23" s="53" t="n"/>
      <c r="M23" s="53" t="n"/>
      <c r="N23" s="54" t="n"/>
      <c r="O23" s="57">
        <f>IF(COUNTA(A23,C23,F23,G23)=0,"",IF(OR(A23="",C23="",F23="",G23=""),"INCOMPLETO",IF(COUNTIF(Perguntas!$A$2:$A$31,C23)=0,"ID INVÁLIDO",IF(COUNTIF(Perguntas!$A$22:$A$31,C23)&gt;0,"EXTRA",IF(INDEX(Perguntas!$C$2:$C$21,MATCH(C23,Perguntas!$A$2:$A$21,0))="","PERGUNTA VAZIA",IF(COUNTIFS(Plataformas!$A$2:$A$7,F23,Plataformas!$C$2:$C$7,"Sim")=0,"FORA DO PLANO",IF(COUNTIFS($B$2:B23,B23,$C$2:C23,C23,$F$2:F23,F23)&gt;1,"DUPLICADO","OK")))))))</f>
        <v/>
      </c>
    </row>
    <row r="24" ht="15" customHeight="1" s="22">
      <c r="A24" s="38" t="n"/>
      <c r="B24" s="52">
        <f>IF(A24="","",DATE(YEAR(A24),MONTH(A24),1))</f>
        <v/>
      </c>
      <c r="C24" s="37" t="n"/>
      <c r="D24" s="42">
        <f>IF(C24="","",IFERROR(INDEX(Perguntas!$B$2:$B$31,MATCH(C24,Perguntas!$A$2:$A$31,0)),"ID inválido"))</f>
        <v/>
      </c>
      <c r="E24" s="42">
        <f>IF(C24="","",IFERROR(INDEX(Perguntas!$C$2:$C$31,MATCH(C24,Perguntas!$A$2:$A$31,0)),""))</f>
        <v/>
      </c>
      <c r="F24" s="37" t="n"/>
      <c r="G24" s="37" t="n"/>
      <c r="H24" s="53" t="n"/>
      <c r="I24" s="53" t="n"/>
      <c r="J24" s="37" t="n"/>
      <c r="K24" s="53" t="n"/>
      <c r="L24" s="53" t="n"/>
      <c r="M24" s="53" t="n"/>
      <c r="N24" s="54" t="n"/>
      <c r="O24" s="55">
        <f>IF(COUNTA(A24,C24,F24,G24)=0,"",IF(OR(A24="",C24="",F24="",G24=""),"INCOMPLETO",IF(COUNTIF(Perguntas!$A$2:$A$31,C24)=0,"ID INVÁLIDO",IF(COUNTIF(Perguntas!$A$22:$A$31,C24)&gt;0,"EXTRA",IF(INDEX(Perguntas!$C$2:$C$21,MATCH(C24,Perguntas!$A$2:$A$21,0))="","PERGUNTA VAZIA",IF(COUNTIFS(Plataformas!$A$2:$A$7,F24,Plataformas!$C$2:$C$7,"Sim")=0,"FORA DO PLANO",IF(COUNTIFS($B$2:B24,B24,$C$2:C24,C24,$F$2:F24,F24)&gt;1,"DUPLICADO","OK")))))))</f>
        <v/>
      </c>
    </row>
    <row r="25" ht="15" customHeight="1" s="22">
      <c r="A25" s="38" t="n"/>
      <c r="B25" s="56">
        <f>IF(A25="","",DATE(YEAR(A25),MONTH(A25),1))</f>
        <v/>
      </c>
      <c r="C25" s="37" t="n"/>
      <c r="D25" s="43">
        <f>IF(C25="","",IFERROR(INDEX(Perguntas!$B$2:$B$31,MATCH(C25,Perguntas!$A$2:$A$31,0)),"ID inválido"))</f>
        <v/>
      </c>
      <c r="E25" s="43">
        <f>IF(C25="","",IFERROR(INDEX(Perguntas!$C$2:$C$31,MATCH(C25,Perguntas!$A$2:$A$31,0)),""))</f>
        <v/>
      </c>
      <c r="F25" s="37" t="n"/>
      <c r="G25" s="37" t="n"/>
      <c r="H25" s="53" t="n"/>
      <c r="I25" s="53" t="n"/>
      <c r="J25" s="37" t="n"/>
      <c r="K25" s="53" t="n"/>
      <c r="L25" s="53" t="n"/>
      <c r="M25" s="53" t="n"/>
      <c r="N25" s="54" t="n"/>
      <c r="O25" s="57">
        <f>IF(COUNTA(A25,C25,F25,G25)=0,"",IF(OR(A25="",C25="",F25="",G25=""),"INCOMPLETO",IF(COUNTIF(Perguntas!$A$2:$A$31,C25)=0,"ID INVÁLIDO",IF(COUNTIF(Perguntas!$A$22:$A$31,C25)&gt;0,"EXTRA",IF(INDEX(Perguntas!$C$2:$C$21,MATCH(C25,Perguntas!$A$2:$A$21,0))="","PERGUNTA VAZIA",IF(COUNTIFS(Plataformas!$A$2:$A$7,F25,Plataformas!$C$2:$C$7,"Sim")=0,"FORA DO PLANO",IF(COUNTIFS($B$2:B25,B25,$C$2:C25,C25,$F$2:F25,F25)&gt;1,"DUPLICADO","OK")))))))</f>
        <v/>
      </c>
    </row>
    <row r="26" ht="15" customHeight="1" s="22">
      <c r="A26" s="38" t="n"/>
      <c r="B26" s="52">
        <f>IF(A26="","",DATE(YEAR(A26),MONTH(A26),1))</f>
        <v/>
      </c>
      <c r="C26" s="37" t="n"/>
      <c r="D26" s="42">
        <f>IF(C26="","",IFERROR(INDEX(Perguntas!$B$2:$B$31,MATCH(C26,Perguntas!$A$2:$A$31,0)),"ID inválido"))</f>
        <v/>
      </c>
      <c r="E26" s="42">
        <f>IF(C26="","",IFERROR(INDEX(Perguntas!$C$2:$C$31,MATCH(C26,Perguntas!$A$2:$A$31,0)),""))</f>
        <v/>
      </c>
      <c r="F26" s="37" t="n"/>
      <c r="G26" s="37" t="n"/>
      <c r="H26" s="53" t="n"/>
      <c r="I26" s="53" t="n"/>
      <c r="J26" s="37" t="n"/>
      <c r="K26" s="53" t="n"/>
      <c r="L26" s="53" t="n"/>
      <c r="M26" s="53" t="n"/>
      <c r="N26" s="54" t="n"/>
      <c r="O26" s="55">
        <f>IF(COUNTA(A26,C26,F26,G26)=0,"",IF(OR(A26="",C26="",F26="",G26=""),"INCOMPLETO",IF(COUNTIF(Perguntas!$A$2:$A$31,C26)=0,"ID INVÁLIDO",IF(COUNTIF(Perguntas!$A$22:$A$31,C26)&gt;0,"EXTRA",IF(INDEX(Perguntas!$C$2:$C$21,MATCH(C26,Perguntas!$A$2:$A$21,0))="","PERGUNTA VAZIA",IF(COUNTIFS(Plataformas!$A$2:$A$7,F26,Plataformas!$C$2:$C$7,"Sim")=0,"FORA DO PLANO",IF(COUNTIFS($B$2:B26,B26,$C$2:C26,C26,$F$2:F26,F26)&gt;1,"DUPLICADO","OK")))))))</f>
        <v/>
      </c>
    </row>
    <row r="27" ht="15" customHeight="1" s="22">
      <c r="A27" s="38" t="n"/>
      <c r="B27" s="56">
        <f>IF(A27="","",DATE(YEAR(A27),MONTH(A27),1))</f>
        <v/>
      </c>
      <c r="C27" s="37" t="n"/>
      <c r="D27" s="43">
        <f>IF(C27="","",IFERROR(INDEX(Perguntas!$B$2:$B$31,MATCH(C27,Perguntas!$A$2:$A$31,0)),"ID inválido"))</f>
        <v/>
      </c>
      <c r="E27" s="43">
        <f>IF(C27="","",IFERROR(INDEX(Perguntas!$C$2:$C$31,MATCH(C27,Perguntas!$A$2:$A$31,0)),""))</f>
        <v/>
      </c>
      <c r="F27" s="37" t="n"/>
      <c r="G27" s="37" t="n"/>
      <c r="H27" s="53" t="n"/>
      <c r="I27" s="53" t="n"/>
      <c r="J27" s="37" t="n"/>
      <c r="K27" s="53" t="n"/>
      <c r="L27" s="53" t="n"/>
      <c r="M27" s="53" t="n"/>
      <c r="N27" s="54" t="n"/>
      <c r="O27" s="57">
        <f>IF(COUNTA(A27,C27,F27,G27)=0,"",IF(OR(A27="",C27="",F27="",G27=""),"INCOMPLETO",IF(COUNTIF(Perguntas!$A$2:$A$31,C27)=0,"ID INVÁLIDO",IF(COUNTIF(Perguntas!$A$22:$A$31,C27)&gt;0,"EXTRA",IF(INDEX(Perguntas!$C$2:$C$21,MATCH(C27,Perguntas!$A$2:$A$21,0))="","PERGUNTA VAZIA",IF(COUNTIFS(Plataformas!$A$2:$A$7,F27,Plataformas!$C$2:$C$7,"Sim")=0,"FORA DO PLANO",IF(COUNTIFS($B$2:B27,B27,$C$2:C27,C27,$F$2:F27,F27)&gt;1,"DUPLICADO","OK")))))))</f>
        <v/>
      </c>
    </row>
    <row r="28" ht="15" customHeight="1" s="22">
      <c r="A28" s="38" t="n"/>
      <c r="B28" s="52">
        <f>IF(A28="","",DATE(YEAR(A28),MONTH(A28),1))</f>
        <v/>
      </c>
      <c r="C28" s="37" t="n"/>
      <c r="D28" s="42">
        <f>IF(C28="","",IFERROR(INDEX(Perguntas!$B$2:$B$31,MATCH(C28,Perguntas!$A$2:$A$31,0)),"ID inválido"))</f>
        <v/>
      </c>
      <c r="E28" s="42">
        <f>IF(C28="","",IFERROR(INDEX(Perguntas!$C$2:$C$31,MATCH(C28,Perguntas!$A$2:$A$31,0)),""))</f>
        <v/>
      </c>
      <c r="F28" s="37" t="n"/>
      <c r="G28" s="37" t="n"/>
      <c r="H28" s="53" t="n"/>
      <c r="I28" s="53" t="n"/>
      <c r="J28" s="37" t="n"/>
      <c r="K28" s="53" t="n"/>
      <c r="L28" s="53" t="n"/>
      <c r="M28" s="53" t="n"/>
      <c r="N28" s="54" t="n"/>
      <c r="O28" s="55">
        <f>IF(COUNTA(A28,C28,F28,G28)=0,"",IF(OR(A28="",C28="",F28="",G28=""),"INCOMPLETO",IF(COUNTIF(Perguntas!$A$2:$A$31,C28)=0,"ID INVÁLIDO",IF(COUNTIF(Perguntas!$A$22:$A$31,C28)&gt;0,"EXTRA",IF(INDEX(Perguntas!$C$2:$C$21,MATCH(C28,Perguntas!$A$2:$A$21,0))="","PERGUNTA VAZIA",IF(COUNTIFS(Plataformas!$A$2:$A$7,F28,Plataformas!$C$2:$C$7,"Sim")=0,"FORA DO PLANO",IF(COUNTIFS($B$2:B28,B28,$C$2:C28,C28,$F$2:F28,F28)&gt;1,"DUPLICADO","OK")))))))</f>
        <v/>
      </c>
    </row>
    <row r="29" ht="15" customHeight="1" s="22">
      <c r="A29" s="38" t="n"/>
      <c r="B29" s="56">
        <f>IF(A29="","",DATE(YEAR(A29),MONTH(A29),1))</f>
        <v/>
      </c>
      <c r="C29" s="37" t="n"/>
      <c r="D29" s="43">
        <f>IF(C29="","",IFERROR(INDEX(Perguntas!$B$2:$B$31,MATCH(C29,Perguntas!$A$2:$A$31,0)),"ID inválido"))</f>
        <v/>
      </c>
      <c r="E29" s="43">
        <f>IF(C29="","",IFERROR(INDEX(Perguntas!$C$2:$C$31,MATCH(C29,Perguntas!$A$2:$A$31,0)),""))</f>
        <v/>
      </c>
      <c r="F29" s="37" t="n"/>
      <c r="G29" s="37" t="n"/>
      <c r="H29" s="53" t="n"/>
      <c r="I29" s="53" t="n"/>
      <c r="J29" s="37" t="n"/>
      <c r="K29" s="53" t="n"/>
      <c r="L29" s="53" t="n"/>
      <c r="M29" s="53" t="n"/>
      <c r="N29" s="54" t="n"/>
      <c r="O29" s="57">
        <f>IF(COUNTA(A29,C29,F29,G29)=0,"",IF(OR(A29="",C29="",F29="",G29=""),"INCOMPLETO",IF(COUNTIF(Perguntas!$A$2:$A$31,C29)=0,"ID INVÁLIDO",IF(COUNTIF(Perguntas!$A$22:$A$31,C29)&gt;0,"EXTRA",IF(INDEX(Perguntas!$C$2:$C$21,MATCH(C29,Perguntas!$A$2:$A$21,0))="","PERGUNTA VAZIA",IF(COUNTIFS(Plataformas!$A$2:$A$7,F29,Plataformas!$C$2:$C$7,"Sim")=0,"FORA DO PLANO",IF(COUNTIFS($B$2:B29,B29,$C$2:C29,C29,$F$2:F29,F29)&gt;1,"DUPLICADO","OK")))))))</f>
        <v/>
      </c>
    </row>
    <row r="30" ht="15" customHeight="1" s="22">
      <c r="A30" s="38" t="n"/>
      <c r="B30" s="52">
        <f>IF(A30="","",DATE(YEAR(A30),MONTH(A30),1))</f>
        <v/>
      </c>
      <c r="C30" s="37" t="n"/>
      <c r="D30" s="42">
        <f>IF(C30="","",IFERROR(INDEX(Perguntas!$B$2:$B$31,MATCH(C30,Perguntas!$A$2:$A$31,0)),"ID inválido"))</f>
        <v/>
      </c>
      <c r="E30" s="42">
        <f>IF(C30="","",IFERROR(INDEX(Perguntas!$C$2:$C$31,MATCH(C30,Perguntas!$A$2:$A$31,0)),""))</f>
        <v/>
      </c>
      <c r="F30" s="37" t="n"/>
      <c r="G30" s="37" t="n"/>
      <c r="H30" s="53" t="n"/>
      <c r="I30" s="53" t="n"/>
      <c r="J30" s="37" t="n"/>
      <c r="K30" s="53" t="n"/>
      <c r="L30" s="53" t="n"/>
      <c r="M30" s="53" t="n"/>
      <c r="N30" s="54" t="n"/>
      <c r="O30" s="55">
        <f>IF(COUNTA(A30,C30,F30,G30)=0,"",IF(OR(A30="",C30="",F30="",G30=""),"INCOMPLETO",IF(COUNTIF(Perguntas!$A$2:$A$31,C30)=0,"ID INVÁLIDO",IF(COUNTIF(Perguntas!$A$22:$A$31,C30)&gt;0,"EXTRA",IF(INDEX(Perguntas!$C$2:$C$21,MATCH(C30,Perguntas!$A$2:$A$21,0))="","PERGUNTA VAZIA",IF(COUNTIFS(Plataformas!$A$2:$A$7,F30,Plataformas!$C$2:$C$7,"Sim")=0,"FORA DO PLANO",IF(COUNTIFS($B$2:B30,B30,$C$2:C30,C30,$F$2:F30,F30)&gt;1,"DUPLICADO","OK")))))))</f>
        <v/>
      </c>
    </row>
    <row r="31" ht="15" customHeight="1" s="22">
      <c r="A31" s="38" t="n"/>
      <c r="B31" s="56">
        <f>IF(A31="","",DATE(YEAR(A31),MONTH(A31),1))</f>
        <v/>
      </c>
      <c r="C31" s="37" t="n"/>
      <c r="D31" s="43">
        <f>IF(C31="","",IFERROR(INDEX(Perguntas!$B$2:$B$31,MATCH(C31,Perguntas!$A$2:$A$31,0)),"ID inválido"))</f>
        <v/>
      </c>
      <c r="E31" s="43">
        <f>IF(C31="","",IFERROR(INDEX(Perguntas!$C$2:$C$31,MATCH(C31,Perguntas!$A$2:$A$31,0)),""))</f>
        <v/>
      </c>
      <c r="F31" s="37" t="n"/>
      <c r="G31" s="37" t="n"/>
      <c r="H31" s="53" t="n"/>
      <c r="I31" s="53" t="n"/>
      <c r="J31" s="37" t="n"/>
      <c r="K31" s="53" t="n"/>
      <c r="L31" s="53" t="n"/>
      <c r="M31" s="53" t="n"/>
      <c r="N31" s="54" t="n"/>
      <c r="O31" s="57">
        <f>IF(COUNTA(A31,C31,F31,G31)=0,"",IF(OR(A31="",C31="",F31="",G31=""),"INCOMPLETO",IF(COUNTIF(Perguntas!$A$2:$A$31,C31)=0,"ID INVÁLIDO",IF(COUNTIF(Perguntas!$A$22:$A$31,C31)&gt;0,"EXTRA",IF(INDEX(Perguntas!$C$2:$C$21,MATCH(C31,Perguntas!$A$2:$A$21,0))="","PERGUNTA VAZIA",IF(COUNTIFS(Plataformas!$A$2:$A$7,F31,Plataformas!$C$2:$C$7,"Sim")=0,"FORA DO PLANO",IF(COUNTIFS($B$2:B31,B31,$C$2:C31,C31,$F$2:F31,F31)&gt;1,"DUPLICADO","OK")))))))</f>
        <v/>
      </c>
    </row>
    <row r="32" ht="15" customHeight="1" s="22">
      <c r="A32" s="38" t="n"/>
      <c r="B32" s="52">
        <f>IF(A32="","",DATE(YEAR(A32),MONTH(A32),1))</f>
        <v/>
      </c>
      <c r="C32" s="37" t="n"/>
      <c r="D32" s="42">
        <f>IF(C32="","",IFERROR(INDEX(Perguntas!$B$2:$B$31,MATCH(C32,Perguntas!$A$2:$A$31,0)),"ID inválido"))</f>
        <v/>
      </c>
      <c r="E32" s="42">
        <f>IF(C32="","",IFERROR(INDEX(Perguntas!$C$2:$C$31,MATCH(C32,Perguntas!$A$2:$A$31,0)),""))</f>
        <v/>
      </c>
      <c r="F32" s="37" t="n"/>
      <c r="G32" s="37" t="n"/>
      <c r="H32" s="53" t="n"/>
      <c r="I32" s="53" t="n"/>
      <c r="J32" s="37" t="n"/>
      <c r="K32" s="53" t="n"/>
      <c r="L32" s="53" t="n"/>
      <c r="M32" s="53" t="n"/>
      <c r="N32" s="54" t="n"/>
      <c r="O32" s="55">
        <f>IF(COUNTA(A32,C32,F32,G32)=0,"",IF(OR(A32="",C32="",F32="",G32=""),"INCOMPLETO",IF(COUNTIF(Perguntas!$A$2:$A$31,C32)=0,"ID INVÁLIDO",IF(COUNTIF(Perguntas!$A$22:$A$31,C32)&gt;0,"EXTRA",IF(INDEX(Perguntas!$C$2:$C$21,MATCH(C32,Perguntas!$A$2:$A$21,0))="","PERGUNTA VAZIA",IF(COUNTIFS(Plataformas!$A$2:$A$7,F32,Plataformas!$C$2:$C$7,"Sim")=0,"FORA DO PLANO",IF(COUNTIFS($B$2:B32,B32,$C$2:C32,C32,$F$2:F32,F32)&gt;1,"DUPLICADO","OK")))))))</f>
        <v/>
      </c>
    </row>
    <row r="33" ht="15" customHeight="1" s="22">
      <c r="A33" s="38" t="n"/>
      <c r="B33" s="56">
        <f>IF(A33="","",DATE(YEAR(A33),MONTH(A33),1))</f>
        <v/>
      </c>
      <c r="C33" s="37" t="n"/>
      <c r="D33" s="43">
        <f>IF(C33="","",IFERROR(INDEX(Perguntas!$B$2:$B$31,MATCH(C33,Perguntas!$A$2:$A$31,0)),"ID inválido"))</f>
        <v/>
      </c>
      <c r="E33" s="43">
        <f>IF(C33="","",IFERROR(INDEX(Perguntas!$C$2:$C$31,MATCH(C33,Perguntas!$A$2:$A$31,0)),""))</f>
        <v/>
      </c>
      <c r="F33" s="37" t="n"/>
      <c r="G33" s="37" t="n"/>
      <c r="H33" s="53" t="n"/>
      <c r="I33" s="53" t="n"/>
      <c r="J33" s="37" t="n"/>
      <c r="K33" s="53" t="n"/>
      <c r="L33" s="53" t="n"/>
      <c r="M33" s="53" t="n"/>
      <c r="N33" s="54" t="n"/>
      <c r="O33" s="57">
        <f>IF(COUNTA(A33,C33,F33,G33)=0,"",IF(OR(A33="",C33="",F33="",G33=""),"INCOMPLETO",IF(COUNTIF(Perguntas!$A$2:$A$31,C33)=0,"ID INVÁLIDO",IF(COUNTIF(Perguntas!$A$22:$A$31,C33)&gt;0,"EXTRA",IF(INDEX(Perguntas!$C$2:$C$21,MATCH(C33,Perguntas!$A$2:$A$21,0))="","PERGUNTA VAZIA",IF(COUNTIFS(Plataformas!$A$2:$A$7,F33,Plataformas!$C$2:$C$7,"Sim")=0,"FORA DO PLANO",IF(COUNTIFS($B$2:B33,B33,$C$2:C33,C33,$F$2:F33,F33)&gt;1,"DUPLICADO","OK")))))))</f>
        <v/>
      </c>
    </row>
    <row r="34" ht="15" customHeight="1" s="22">
      <c r="A34" s="38" t="n"/>
      <c r="B34" s="52">
        <f>IF(A34="","",DATE(YEAR(A34),MONTH(A34),1))</f>
        <v/>
      </c>
      <c r="C34" s="37" t="n"/>
      <c r="D34" s="42">
        <f>IF(C34="","",IFERROR(INDEX(Perguntas!$B$2:$B$31,MATCH(C34,Perguntas!$A$2:$A$31,0)),"ID inválido"))</f>
        <v/>
      </c>
      <c r="E34" s="42">
        <f>IF(C34="","",IFERROR(INDEX(Perguntas!$C$2:$C$31,MATCH(C34,Perguntas!$A$2:$A$31,0)),""))</f>
        <v/>
      </c>
      <c r="F34" s="37" t="n"/>
      <c r="G34" s="37" t="n"/>
      <c r="H34" s="53" t="n"/>
      <c r="I34" s="53" t="n"/>
      <c r="J34" s="37" t="n"/>
      <c r="K34" s="53" t="n"/>
      <c r="L34" s="53" t="n"/>
      <c r="M34" s="53" t="n"/>
      <c r="N34" s="54" t="n"/>
      <c r="O34" s="55">
        <f>IF(COUNTA(A34,C34,F34,G34)=0,"",IF(OR(A34="",C34="",F34="",G34=""),"INCOMPLETO",IF(COUNTIF(Perguntas!$A$2:$A$31,C34)=0,"ID INVÁLIDO",IF(COUNTIF(Perguntas!$A$22:$A$31,C34)&gt;0,"EXTRA",IF(INDEX(Perguntas!$C$2:$C$21,MATCH(C34,Perguntas!$A$2:$A$21,0))="","PERGUNTA VAZIA",IF(COUNTIFS(Plataformas!$A$2:$A$7,F34,Plataformas!$C$2:$C$7,"Sim")=0,"FORA DO PLANO",IF(COUNTIFS($B$2:B34,B34,$C$2:C34,C34,$F$2:F34,F34)&gt;1,"DUPLICADO","OK")))))))</f>
        <v/>
      </c>
    </row>
    <row r="35" ht="15" customHeight="1" s="22">
      <c r="A35" s="38" t="n"/>
      <c r="B35" s="56">
        <f>IF(A35="","",DATE(YEAR(A35),MONTH(A35),1))</f>
        <v/>
      </c>
      <c r="C35" s="37" t="n"/>
      <c r="D35" s="43">
        <f>IF(C35="","",IFERROR(INDEX(Perguntas!$B$2:$B$31,MATCH(C35,Perguntas!$A$2:$A$31,0)),"ID inválido"))</f>
        <v/>
      </c>
      <c r="E35" s="43">
        <f>IF(C35="","",IFERROR(INDEX(Perguntas!$C$2:$C$31,MATCH(C35,Perguntas!$A$2:$A$31,0)),""))</f>
        <v/>
      </c>
      <c r="F35" s="37" t="n"/>
      <c r="G35" s="37" t="n"/>
      <c r="H35" s="53" t="n"/>
      <c r="I35" s="53" t="n"/>
      <c r="J35" s="37" t="n"/>
      <c r="K35" s="53" t="n"/>
      <c r="L35" s="53" t="n"/>
      <c r="M35" s="53" t="n"/>
      <c r="N35" s="54" t="n"/>
      <c r="O35" s="57">
        <f>IF(COUNTA(A35,C35,F35,G35)=0,"",IF(OR(A35="",C35="",F35="",G35=""),"INCOMPLETO",IF(COUNTIF(Perguntas!$A$2:$A$31,C35)=0,"ID INVÁLIDO",IF(COUNTIF(Perguntas!$A$22:$A$31,C35)&gt;0,"EXTRA",IF(INDEX(Perguntas!$C$2:$C$21,MATCH(C35,Perguntas!$A$2:$A$21,0))="","PERGUNTA VAZIA",IF(COUNTIFS(Plataformas!$A$2:$A$7,F35,Plataformas!$C$2:$C$7,"Sim")=0,"FORA DO PLANO",IF(COUNTIFS($B$2:B35,B35,$C$2:C35,C35,$F$2:F35,F35)&gt;1,"DUPLICADO","OK")))))))</f>
        <v/>
      </c>
    </row>
    <row r="36" ht="15" customHeight="1" s="22">
      <c r="A36" s="38" t="n"/>
      <c r="B36" s="52">
        <f>IF(A36="","",DATE(YEAR(A36),MONTH(A36),1))</f>
        <v/>
      </c>
      <c r="C36" s="37" t="n"/>
      <c r="D36" s="42">
        <f>IF(C36="","",IFERROR(INDEX(Perguntas!$B$2:$B$31,MATCH(C36,Perguntas!$A$2:$A$31,0)),"ID inválido"))</f>
        <v/>
      </c>
      <c r="E36" s="42">
        <f>IF(C36="","",IFERROR(INDEX(Perguntas!$C$2:$C$31,MATCH(C36,Perguntas!$A$2:$A$31,0)),""))</f>
        <v/>
      </c>
      <c r="F36" s="37" t="n"/>
      <c r="G36" s="37" t="n"/>
      <c r="H36" s="53" t="n"/>
      <c r="I36" s="53" t="n"/>
      <c r="J36" s="37" t="n"/>
      <c r="K36" s="53" t="n"/>
      <c r="L36" s="53" t="n"/>
      <c r="M36" s="53" t="n"/>
      <c r="N36" s="54" t="n"/>
      <c r="O36" s="55">
        <f>IF(COUNTA(A36,C36,F36,G36)=0,"",IF(OR(A36="",C36="",F36="",G36=""),"INCOMPLETO",IF(COUNTIF(Perguntas!$A$2:$A$31,C36)=0,"ID INVÁLIDO",IF(COUNTIF(Perguntas!$A$22:$A$31,C36)&gt;0,"EXTRA",IF(INDEX(Perguntas!$C$2:$C$21,MATCH(C36,Perguntas!$A$2:$A$21,0))="","PERGUNTA VAZIA",IF(COUNTIFS(Plataformas!$A$2:$A$7,F36,Plataformas!$C$2:$C$7,"Sim")=0,"FORA DO PLANO",IF(COUNTIFS($B$2:B36,B36,$C$2:C36,C36,$F$2:F36,F36)&gt;1,"DUPLICADO","OK")))))))</f>
        <v/>
      </c>
    </row>
    <row r="37" ht="15" customHeight="1" s="22">
      <c r="A37" s="38" t="n"/>
      <c r="B37" s="56">
        <f>IF(A37="","",DATE(YEAR(A37),MONTH(A37),1))</f>
        <v/>
      </c>
      <c r="C37" s="37" t="n"/>
      <c r="D37" s="43">
        <f>IF(C37="","",IFERROR(INDEX(Perguntas!$B$2:$B$31,MATCH(C37,Perguntas!$A$2:$A$31,0)),"ID inválido"))</f>
        <v/>
      </c>
      <c r="E37" s="43">
        <f>IF(C37="","",IFERROR(INDEX(Perguntas!$C$2:$C$31,MATCH(C37,Perguntas!$A$2:$A$31,0)),""))</f>
        <v/>
      </c>
      <c r="F37" s="37" t="n"/>
      <c r="G37" s="37" t="n"/>
      <c r="H37" s="53" t="n"/>
      <c r="I37" s="53" t="n"/>
      <c r="J37" s="37" t="n"/>
      <c r="K37" s="53" t="n"/>
      <c r="L37" s="53" t="n"/>
      <c r="M37" s="53" t="n"/>
      <c r="N37" s="54" t="n"/>
      <c r="O37" s="57">
        <f>IF(COUNTA(A37,C37,F37,G37)=0,"",IF(OR(A37="",C37="",F37="",G37=""),"INCOMPLETO",IF(COUNTIF(Perguntas!$A$2:$A$31,C37)=0,"ID INVÁLIDO",IF(COUNTIF(Perguntas!$A$22:$A$31,C37)&gt;0,"EXTRA",IF(INDEX(Perguntas!$C$2:$C$21,MATCH(C37,Perguntas!$A$2:$A$21,0))="","PERGUNTA VAZIA",IF(COUNTIFS(Plataformas!$A$2:$A$7,F37,Plataformas!$C$2:$C$7,"Sim")=0,"FORA DO PLANO",IF(COUNTIFS($B$2:B37,B37,$C$2:C37,C37,$F$2:F37,F37)&gt;1,"DUPLICADO","OK")))))))</f>
        <v/>
      </c>
    </row>
    <row r="38" ht="15" customHeight="1" s="22">
      <c r="A38" s="38" t="n"/>
      <c r="B38" s="52">
        <f>IF(A38="","",DATE(YEAR(A38),MONTH(A38),1))</f>
        <v/>
      </c>
      <c r="C38" s="37" t="n"/>
      <c r="D38" s="42">
        <f>IF(C38="","",IFERROR(INDEX(Perguntas!$B$2:$B$31,MATCH(C38,Perguntas!$A$2:$A$31,0)),"ID inválido"))</f>
        <v/>
      </c>
      <c r="E38" s="42">
        <f>IF(C38="","",IFERROR(INDEX(Perguntas!$C$2:$C$31,MATCH(C38,Perguntas!$A$2:$A$31,0)),""))</f>
        <v/>
      </c>
      <c r="F38" s="37" t="n"/>
      <c r="G38" s="37" t="n"/>
      <c r="H38" s="53" t="n"/>
      <c r="I38" s="53" t="n"/>
      <c r="J38" s="37" t="n"/>
      <c r="K38" s="53" t="n"/>
      <c r="L38" s="53" t="n"/>
      <c r="M38" s="53" t="n"/>
      <c r="N38" s="54" t="n"/>
      <c r="O38" s="55">
        <f>IF(COUNTA(A38,C38,F38,G38)=0,"",IF(OR(A38="",C38="",F38="",G38=""),"INCOMPLETO",IF(COUNTIF(Perguntas!$A$2:$A$31,C38)=0,"ID INVÁLIDO",IF(COUNTIF(Perguntas!$A$22:$A$31,C38)&gt;0,"EXTRA",IF(INDEX(Perguntas!$C$2:$C$21,MATCH(C38,Perguntas!$A$2:$A$21,0))="","PERGUNTA VAZIA",IF(COUNTIFS(Plataformas!$A$2:$A$7,F38,Plataformas!$C$2:$C$7,"Sim")=0,"FORA DO PLANO",IF(COUNTIFS($B$2:B38,B38,$C$2:C38,C38,$F$2:F38,F38)&gt;1,"DUPLICADO","OK")))))))</f>
        <v/>
      </c>
    </row>
    <row r="39" ht="15" customHeight="1" s="22">
      <c r="A39" s="38" t="n"/>
      <c r="B39" s="56">
        <f>IF(A39="","",DATE(YEAR(A39),MONTH(A39),1))</f>
        <v/>
      </c>
      <c r="C39" s="37" t="n"/>
      <c r="D39" s="43">
        <f>IF(C39="","",IFERROR(INDEX(Perguntas!$B$2:$B$31,MATCH(C39,Perguntas!$A$2:$A$31,0)),"ID inválido"))</f>
        <v/>
      </c>
      <c r="E39" s="43">
        <f>IF(C39="","",IFERROR(INDEX(Perguntas!$C$2:$C$31,MATCH(C39,Perguntas!$A$2:$A$31,0)),""))</f>
        <v/>
      </c>
      <c r="F39" s="37" t="n"/>
      <c r="G39" s="37" t="n"/>
      <c r="H39" s="53" t="n"/>
      <c r="I39" s="53" t="n"/>
      <c r="J39" s="37" t="n"/>
      <c r="K39" s="53" t="n"/>
      <c r="L39" s="53" t="n"/>
      <c r="M39" s="53" t="n"/>
      <c r="N39" s="54" t="n"/>
      <c r="O39" s="57">
        <f>IF(COUNTA(A39,C39,F39,G39)=0,"",IF(OR(A39="",C39="",F39="",G39=""),"INCOMPLETO",IF(COUNTIF(Perguntas!$A$2:$A$31,C39)=0,"ID INVÁLIDO",IF(COUNTIF(Perguntas!$A$22:$A$31,C39)&gt;0,"EXTRA",IF(INDEX(Perguntas!$C$2:$C$21,MATCH(C39,Perguntas!$A$2:$A$21,0))="","PERGUNTA VAZIA",IF(COUNTIFS(Plataformas!$A$2:$A$7,F39,Plataformas!$C$2:$C$7,"Sim")=0,"FORA DO PLANO",IF(COUNTIFS($B$2:B39,B39,$C$2:C39,C39,$F$2:F39,F39)&gt;1,"DUPLICADO","OK")))))))</f>
        <v/>
      </c>
    </row>
    <row r="40" ht="15" customHeight="1" s="22">
      <c r="A40" s="38" t="n"/>
      <c r="B40" s="52">
        <f>IF(A40="","",DATE(YEAR(A40),MONTH(A40),1))</f>
        <v/>
      </c>
      <c r="C40" s="37" t="n"/>
      <c r="D40" s="42">
        <f>IF(C40="","",IFERROR(INDEX(Perguntas!$B$2:$B$31,MATCH(C40,Perguntas!$A$2:$A$31,0)),"ID inválido"))</f>
        <v/>
      </c>
      <c r="E40" s="42">
        <f>IF(C40="","",IFERROR(INDEX(Perguntas!$C$2:$C$31,MATCH(C40,Perguntas!$A$2:$A$31,0)),""))</f>
        <v/>
      </c>
      <c r="F40" s="37" t="n"/>
      <c r="G40" s="37" t="n"/>
      <c r="H40" s="53" t="n"/>
      <c r="I40" s="53" t="n"/>
      <c r="J40" s="37" t="n"/>
      <c r="K40" s="53" t="n"/>
      <c r="L40" s="53" t="n"/>
      <c r="M40" s="53" t="n"/>
      <c r="N40" s="54" t="n"/>
      <c r="O40" s="55">
        <f>IF(COUNTA(A40,C40,F40,G40)=0,"",IF(OR(A40="",C40="",F40="",G40=""),"INCOMPLETO",IF(COUNTIF(Perguntas!$A$2:$A$31,C40)=0,"ID INVÁLIDO",IF(COUNTIF(Perguntas!$A$22:$A$31,C40)&gt;0,"EXTRA",IF(INDEX(Perguntas!$C$2:$C$21,MATCH(C40,Perguntas!$A$2:$A$21,0))="","PERGUNTA VAZIA",IF(COUNTIFS(Plataformas!$A$2:$A$7,F40,Plataformas!$C$2:$C$7,"Sim")=0,"FORA DO PLANO",IF(COUNTIFS($B$2:B40,B40,$C$2:C40,C40,$F$2:F40,F40)&gt;1,"DUPLICADO","OK")))))))</f>
        <v/>
      </c>
    </row>
    <row r="41" ht="15" customHeight="1" s="22">
      <c r="A41" s="38" t="n"/>
      <c r="B41" s="56">
        <f>IF(A41="","",DATE(YEAR(A41),MONTH(A41),1))</f>
        <v/>
      </c>
      <c r="C41" s="37" t="n"/>
      <c r="D41" s="43">
        <f>IF(C41="","",IFERROR(INDEX(Perguntas!$B$2:$B$31,MATCH(C41,Perguntas!$A$2:$A$31,0)),"ID inválido"))</f>
        <v/>
      </c>
      <c r="E41" s="43">
        <f>IF(C41="","",IFERROR(INDEX(Perguntas!$C$2:$C$31,MATCH(C41,Perguntas!$A$2:$A$31,0)),""))</f>
        <v/>
      </c>
      <c r="F41" s="37" t="n"/>
      <c r="G41" s="37" t="n"/>
      <c r="H41" s="53" t="n"/>
      <c r="I41" s="53" t="n"/>
      <c r="J41" s="37" t="n"/>
      <c r="K41" s="53" t="n"/>
      <c r="L41" s="53" t="n"/>
      <c r="M41" s="53" t="n"/>
      <c r="N41" s="54" t="n"/>
      <c r="O41" s="57">
        <f>IF(COUNTA(A41,C41,F41,G41)=0,"",IF(OR(A41="",C41="",F41="",G41=""),"INCOMPLETO",IF(COUNTIF(Perguntas!$A$2:$A$31,C41)=0,"ID INVÁLIDO",IF(COUNTIF(Perguntas!$A$22:$A$31,C41)&gt;0,"EXTRA",IF(INDEX(Perguntas!$C$2:$C$21,MATCH(C41,Perguntas!$A$2:$A$21,0))="","PERGUNTA VAZIA",IF(COUNTIFS(Plataformas!$A$2:$A$7,F41,Plataformas!$C$2:$C$7,"Sim")=0,"FORA DO PLANO",IF(COUNTIFS($B$2:B41,B41,$C$2:C41,C41,$F$2:F41,F41)&gt;1,"DUPLICADO","OK")))))))</f>
        <v/>
      </c>
    </row>
    <row r="42" ht="15" customHeight="1" s="22">
      <c r="A42" s="38" t="n"/>
      <c r="B42" s="52">
        <f>IF(A42="","",DATE(YEAR(A42),MONTH(A42),1))</f>
        <v/>
      </c>
      <c r="C42" s="37" t="n"/>
      <c r="D42" s="42">
        <f>IF(C42="","",IFERROR(INDEX(Perguntas!$B$2:$B$31,MATCH(C42,Perguntas!$A$2:$A$31,0)),"ID inválido"))</f>
        <v/>
      </c>
      <c r="E42" s="42">
        <f>IF(C42="","",IFERROR(INDEX(Perguntas!$C$2:$C$31,MATCH(C42,Perguntas!$A$2:$A$31,0)),""))</f>
        <v/>
      </c>
      <c r="F42" s="37" t="n"/>
      <c r="G42" s="37" t="n"/>
      <c r="H42" s="53" t="n"/>
      <c r="I42" s="53" t="n"/>
      <c r="J42" s="37" t="n"/>
      <c r="K42" s="53" t="n"/>
      <c r="L42" s="53" t="n"/>
      <c r="M42" s="53" t="n"/>
      <c r="N42" s="54" t="n"/>
      <c r="O42" s="55">
        <f>IF(COUNTA(A42,C42,F42,G42)=0,"",IF(OR(A42="",C42="",F42="",G42=""),"INCOMPLETO",IF(COUNTIF(Perguntas!$A$2:$A$31,C42)=0,"ID INVÁLIDO",IF(COUNTIF(Perguntas!$A$22:$A$31,C42)&gt;0,"EXTRA",IF(INDEX(Perguntas!$C$2:$C$21,MATCH(C42,Perguntas!$A$2:$A$21,0))="","PERGUNTA VAZIA",IF(COUNTIFS(Plataformas!$A$2:$A$7,F42,Plataformas!$C$2:$C$7,"Sim")=0,"FORA DO PLANO",IF(COUNTIFS($B$2:B42,B42,$C$2:C42,C42,$F$2:F42,F42)&gt;1,"DUPLICADO","OK")))))))</f>
        <v/>
      </c>
    </row>
    <row r="43" ht="15" customHeight="1" s="22">
      <c r="A43" s="38" t="n"/>
      <c r="B43" s="56">
        <f>IF(A43="","",DATE(YEAR(A43),MONTH(A43),1))</f>
        <v/>
      </c>
      <c r="C43" s="37" t="n"/>
      <c r="D43" s="43">
        <f>IF(C43="","",IFERROR(INDEX(Perguntas!$B$2:$B$31,MATCH(C43,Perguntas!$A$2:$A$31,0)),"ID inválido"))</f>
        <v/>
      </c>
      <c r="E43" s="43">
        <f>IF(C43="","",IFERROR(INDEX(Perguntas!$C$2:$C$31,MATCH(C43,Perguntas!$A$2:$A$31,0)),""))</f>
        <v/>
      </c>
      <c r="F43" s="37" t="n"/>
      <c r="G43" s="37" t="n"/>
      <c r="H43" s="53" t="n"/>
      <c r="I43" s="53" t="n"/>
      <c r="J43" s="37" t="n"/>
      <c r="K43" s="53" t="n"/>
      <c r="L43" s="53" t="n"/>
      <c r="M43" s="53" t="n"/>
      <c r="N43" s="54" t="n"/>
      <c r="O43" s="57">
        <f>IF(COUNTA(A43,C43,F43,G43)=0,"",IF(OR(A43="",C43="",F43="",G43=""),"INCOMPLETO",IF(COUNTIF(Perguntas!$A$2:$A$31,C43)=0,"ID INVÁLIDO",IF(COUNTIF(Perguntas!$A$22:$A$31,C43)&gt;0,"EXTRA",IF(INDEX(Perguntas!$C$2:$C$21,MATCH(C43,Perguntas!$A$2:$A$21,0))="","PERGUNTA VAZIA",IF(COUNTIFS(Plataformas!$A$2:$A$7,F43,Plataformas!$C$2:$C$7,"Sim")=0,"FORA DO PLANO",IF(COUNTIFS($B$2:B43,B43,$C$2:C43,C43,$F$2:F43,F43)&gt;1,"DUPLICADO","OK")))))))</f>
        <v/>
      </c>
    </row>
    <row r="44" ht="15" customHeight="1" s="22">
      <c r="A44" s="38" t="n"/>
      <c r="B44" s="52">
        <f>IF(A44="","",DATE(YEAR(A44),MONTH(A44),1))</f>
        <v/>
      </c>
      <c r="C44" s="37" t="n"/>
      <c r="D44" s="42">
        <f>IF(C44="","",IFERROR(INDEX(Perguntas!$B$2:$B$31,MATCH(C44,Perguntas!$A$2:$A$31,0)),"ID inválido"))</f>
        <v/>
      </c>
      <c r="E44" s="42">
        <f>IF(C44="","",IFERROR(INDEX(Perguntas!$C$2:$C$31,MATCH(C44,Perguntas!$A$2:$A$31,0)),""))</f>
        <v/>
      </c>
      <c r="F44" s="37" t="n"/>
      <c r="G44" s="37" t="n"/>
      <c r="H44" s="53" t="n"/>
      <c r="I44" s="53" t="n"/>
      <c r="J44" s="37" t="n"/>
      <c r="K44" s="53" t="n"/>
      <c r="L44" s="53" t="n"/>
      <c r="M44" s="53" t="n"/>
      <c r="N44" s="54" t="n"/>
      <c r="O44" s="55">
        <f>IF(COUNTA(A44,C44,F44,G44)=0,"",IF(OR(A44="",C44="",F44="",G44=""),"INCOMPLETO",IF(COUNTIF(Perguntas!$A$2:$A$31,C44)=0,"ID INVÁLIDO",IF(COUNTIF(Perguntas!$A$22:$A$31,C44)&gt;0,"EXTRA",IF(INDEX(Perguntas!$C$2:$C$21,MATCH(C44,Perguntas!$A$2:$A$21,0))="","PERGUNTA VAZIA",IF(COUNTIFS(Plataformas!$A$2:$A$7,F44,Plataformas!$C$2:$C$7,"Sim")=0,"FORA DO PLANO",IF(COUNTIFS($B$2:B44,B44,$C$2:C44,C44,$F$2:F44,F44)&gt;1,"DUPLICADO","OK")))))))</f>
        <v/>
      </c>
    </row>
    <row r="45" ht="15" customHeight="1" s="22">
      <c r="A45" s="38" t="n"/>
      <c r="B45" s="56">
        <f>IF(A45="","",DATE(YEAR(A45),MONTH(A45),1))</f>
        <v/>
      </c>
      <c r="C45" s="37" t="n"/>
      <c r="D45" s="43">
        <f>IF(C45="","",IFERROR(INDEX(Perguntas!$B$2:$B$31,MATCH(C45,Perguntas!$A$2:$A$31,0)),"ID inválido"))</f>
        <v/>
      </c>
      <c r="E45" s="43">
        <f>IF(C45="","",IFERROR(INDEX(Perguntas!$C$2:$C$31,MATCH(C45,Perguntas!$A$2:$A$31,0)),""))</f>
        <v/>
      </c>
      <c r="F45" s="37" t="n"/>
      <c r="G45" s="37" t="n"/>
      <c r="H45" s="53" t="n"/>
      <c r="I45" s="53" t="n"/>
      <c r="J45" s="37" t="n"/>
      <c r="K45" s="53" t="n"/>
      <c r="L45" s="53" t="n"/>
      <c r="M45" s="53" t="n"/>
      <c r="N45" s="54" t="n"/>
      <c r="O45" s="57">
        <f>IF(COUNTA(A45,C45,F45,G45)=0,"",IF(OR(A45="",C45="",F45="",G45=""),"INCOMPLETO",IF(COUNTIF(Perguntas!$A$2:$A$31,C45)=0,"ID INVÁLIDO",IF(COUNTIF(Perguntas!$A$22:$A$31,C45)&gt;0,"EXTRA",IF(INDEX(Perguntas!$C$2:$C$21,MATCH(C45,Perguntas!$A$2:$A$21,0))="","PERGUNTA VAZIA",IF(COUNTIFS(Plataformas!$A$2:$A$7,F45,Plataformas!$C$2:$C$7,"Sim")=0,"FORA DO PLANO",IF(COUNTIFS($B$2:B45,B45,$C$2:C45,C45,$F$2:F45,F45)&gt;1,"DUPLICADO","OK")))))))</f>
        <v/>
      </c>
    </row>
    <row r="46" ht="15" customHeight="1" s="22">
      <c r="A46" s="38" t="n"/>
      <c r="B46" s="52">
        <f>IF(A46="","",DATE(YEAR(A46),MONTH(A46),1))</f>
        <v/>
      </c>
      <c r="C46" s="37" t="n"/>
      <c r="D46" s="42">
        <f>IF(C46="","",IFERROR(INDEX(Perguntas!$B$2:$B$31,MATCH(C46,Perguntas!$A$2:$A$31,0)),"ID inválido"))</f>
        <v/>
      </c>
      <c r="E46" s="42">
        <f>IF(C46="","",IFERROR(INDEX(Perguntas!$C$2:$C$31,MATCH(C46,Perguntas!$A$2:$A$31,0)),""))</f>
        <v/>
      </c>
      <c r="F46" s="37" t="n"/>
      <c r="G46" s="37" t="n"/>
      <c r="H46" s="53" t="n"/>
      <c r="I46" s="53" t="n"/>
      <c r="J46" s="37" t="n"/>
      <c r="K46" s="53" t="n"/>
      <c r="L46" s="53" t="n"/>
      <c r="M46" s="53" t="n"/>
      <c r="N46" s="54" t="n"/>
      <c r="O46" s="55">
        <f>IF(COUNTA(A46,C46,F46,G46)=0,"",IF(OR(A46="",C46="",F46="",G46=""),"INCOMPLETO",IF(COUNTIF(Perguntas!$A$2:$A$31,C46)=0,"ID INVÁLIDO",IF(COUNTIF(Perguntas!$A$22:$A$31,C46)&gt;0,"EXTRA",IF(INDEX(Perguntas!$C$2:$C$21,MATCH(C46,Perguntas!$A$2:$A$21,0))="","PERGUNTA VAZIA",IF(COUNTIFS(Plataformas!$A$2:$A$7,F46,Plataformas!$C$2:$C$7,"Sim")=0,"FORA DO PLANO",IF(COUNTIFS($B$2:B46,B46,$C$2:C46,C46,$F$2:F46,F46)&gt;1,"DUPLICADO","OK")))))))</f>
        <v/>
      </c>
    </row>
    <row r="47" ht="15" customHeight="1" s="22">
      <c r="A47" s="38" t="n"/>
      <c r="B47" s="56">
        <f>IF(A47="","",DATE(YEAR(A47),MONTH(A47),1))</f>
        <v/>
      </c>
      <c r="C47" s="37" t="n"/>
      <c r="D47" s="43">
        <f>IF(C47="","",IFERROR(INDEX(Perguntas!$B$2:$B$31,MATCH(C47,Perguntas!$A$2:$A$31,0)),"ID inválido"))</f>
        <v/>
      </c>
      <c r="E47" s="43">
        <f>IF(C47="","",IFERROR(INDEX(Perguntas!$C$2:$C$31,MATCH(C47,Perguntas!$A$2:$A$31,0)),""))</f>
        <v/>
      </c>
      <c r="F47" s="37" t="n"/>
      <c r="G47" s="37" t="n"/>
      <c r="H47" s="53" t="n"/>
      <c r="I47" s="53" t="n"/>
      <c r="J47" s="37" t="n"/>
      <c r="K47" s="53" t="n"/>
      <c r="L47" s="53" t="n"/>
      <c r="M47" s="53" t="n"/>
      <c r="N47" s="54" t="n"/>
      <c r="O47" s="57">
        <f>IF(COUNTA(A47,C47,F47,G47)=0,"",IF(OR(A47="",C47="",F47="",G47=""),"INCOMPLETO",IF(COUNTIF(Perguntas!$A$2:$A$31,C47)=0,"ID INVÁLIDO",IF(COUNTIF(Perguntas!$A$22:$A$31,C47)&gt;0,"EXTRA",IF(INDEX(Perguntas!$C$2:$C$21,MATCH(C47,Perguntas!$A$2:$A$21,0))="","PERGUNTA VAZIA",IF(COUNTIFS(Plataformas!$A$2:$A$7,F47,Plataformas!$C$2:$C$7,"Sim")=0,"FORA DO PLANO",IF(COUNTIFS($B$2:B47,B47,$C$2:C47,C47,$F$2:F47,F47)&gt;1,"DUPLICADO","OK")))))))</f>
        <v/>
      </c>
    </row>
    <row r="48" ht="15" customHeight="1" s="22">
      <c r="A48" s="38" t="n"/>
      <c r="B48" s="52">
        <f>IF(A48="","",DATE(YEAR(A48),MONTH(A48),1))</f>
        <v/>
      </c>
      <c r="C48" s="37" t="n"/>
      <c r="D48" s="42">
        <f>IF(C48="","",IFERROR(INDEX(Perguntas!$B$2:$B$31,MATCH(C48,Perguntas!$A$2:$A$31,0)),"ID inválido"))</f>
        <v/>
      </c>
      <c r="E48" s="42">
        <f>IF(C48="","",IFERROR(INDEX(Perguntas!$C$2:$C$31,MATCH(C48,Perguntas!$A$2:$A$31,0)),""))</f>
        <v/>
      </c>
      <c r="F48" s="37" t="n"/>
      <c r="G48" s="37" t="n"/>
      <c r="H48" s="53" t="n"/>
      <c r="I48" s="53" t="n"/>
      <c r="J48" s="37" t="n"/>
      <c r="K48" s="53" t="n"/>
      <c r="L48" s="53" t="n"/>
      <c r="M48" s="53" t="n"/>
      <c r="N48" s="54" t="n"/>
      <c r="O48" s="55">
        <f>IF(COUNTA(A48,C48,F48,G48)=0,"",IF(OR(A48="",C48="",F48="",G48=""),"INCOMPLETO",IF(COUNTIF(Perguntas!$A$2:$A$31,C48)=0,"ID INVÁLIDO",IF(COUNTIF(Perguntas!$A$22:$A$31,C48)&gt;0,"EXTRA",IF(INDEX(Perguntas!$C$2:$C$21,MATCH(C48,Perguntas!$A$2:$A$21,0))="","PERGUNTA VAZIA",IF(COUNTIFS(Plataformas!$A$2:$A$7,F48,Plataformas!$C$2:$C$7,"Sim")=0,"FORA DO PLANO",IF(COUNTIFS($B$2:B48,B48,$C$2:C48,C48,$F$2:F48,F48)&gt;1,"DUPLICADO","OK")))))))</f>
        <v/>
      </c>
    </row>
    <row r="49" ht="15" customHeight="1" s="22">
      <c r="A49" s="38" t="n"/>
      <c r="B49" s="56">
        <f>IF(A49="","",DATE(YEAR(A49),MONTH(A49),1))</f>
        <v/>
      </c>
      <c r="C49" s="37" t="n"/>
      <c r="D49" s="43">
        <f>IF(C49="","",IFERROR(INDEX(Perguntas!$B$2:$B$31,MATCH(C49,Perguntas!$A$2:$A$31,0)),"ID inválido"))</f>
        <v/>
      </c>
      <c r="E49" s="43">
        <f>IF(C49="","",IFERROR(INDEX(Perguntas!$C$2:$C$31,MATCH(C49,Perguntas!$A$2:$A$31,0)),""))</f>
        <v/>
      </c>
      <c r="F49" s="37" t="n"/>
      <c r="G49" s="37" t="n"/>
      <c r="H49" s="53" t="n"/>
      <c r="I49" s="53" t="n"/>
      <c r="J49" s="37" t="n"/>
      <c r="K49" s="53" t="n"/>
      <c r="L49" s="53" t="n"/>
      <c r="M49" s="53" t="n"/>
      <c r="N49" s="54" t="n"/>
      <c r="O49" s="57">
        <f>IF(COUNTA(A49,C49,F49,G49)=0,"",IF(OR(A49="",C49="",F49="",G49=""),"INCOMPLETO",IF(COUNTIF(Perguntas!$A$2:$A$31,C49)=0,"ID INVÁLIDO",IF(COUNTIF(Perguntas!$A$22:$A$31,C49)&gt;0,"EXTRA",IF(INDEX(Perguntas!$C$2:$C$21,MATCH(C49,Perguntas!$A$2:$A$21,0))="","PERGUNTA VAZIA",IF(COUNTIFS(Plataformas!$A$2:$A$7,F49,Plataformas!$C$2:$C$7,"Sim")=0,"FORA DO PLANO",IF(COUNTIFS($B$2:B49,B49,$C$2:C49,C49,$F$2:F49,F49)&gt;1,"DUPLICADO","OK")))))))</f>
        <v/>
      </c>
    </row>
    <row r="50" ht="15" customHeight="1" s="22">
      <c r="A50" s="38" t="n"/>
      <c r="B50" s="52">
        <f>IF(A50="","",DATE(YEAR(A50),MONTH(A50),1))</f>
        <v/>
      </c>
      <c r="C50" s="37" t="n"/>
      <c r="D50" s="42">
        <f>IF(C50="","",IFERROR(INDEX(Perguntas!$B$2:$B$31,MATCH(C50,Perguntas!$A$2:$A$31,0)),"ID inválido"))</f>
        <v/>
      </c>
      <c r="E50" s="42">
        <f>IF(C50="","",IFERROR(INDEX(Perguntas!$C$2:$C$31,MATCH(C50,Perguntas!$A$2:$A$31,0)),""))</f>
        <v/>
      </c>
      <c r="F50" s="37" t="n"/>
      <c r="G50" s="37" t="n"/>
      <c r="H50" s="53" t="n"/>
      <c r="I50" s="53" t="n"/>
      <c r="J50" s="37" t="n"/>
      <c r="K50" s="53" t="n"/>
      <c r="L50" s="53" t="n"/>
      <c r="M50" s="53" t="n"/>
      <c r="N50" s="54" t="n"/>
      <c r="O50" s="55">
        <f>IF(COUNTA(A50,C50,F50,G50)=0,"",IF(OR(A50="",C50="",F50="",G50=""),"INCOMPLETO",IF(COUNTIF(Perguntas!$A$2:$A$31,C50)=0,"ID INVÁLIDO",IF(COUNTIF(Perguntas!$A$22:$A$31,C50)&gt;0,"EXTRA",IF(INDEX(Perguntas!$C$2:$C$21,MATCH(C50,Perguntas!$A$2:$A$21,0))="","PERGUNTA VAZIA",IF(COUNTIFS(Plataformas!$A$2:$A$7,F50,Plataformas!$C$2:$C$7,"Sim")=0,"FORA DO PLANO",IF(COUNTIFS($B$2:B50,B50,$C$2:C50,C50,$F$2:F50,F50)&gt;1,"DUPLICADO","OK")))))))</f>
        <v/>
      </c>
    </row>
    <row r="51" ht="15" customHeight="1" s="22">
      <c r="A51" s="38" t="n"/>
      <c r="B51" s="56">
        <f>IF(A51="","",DATE(YEAR(A51),MONTH(A51),1))</f>
        <v/>
      </c>
      <c r="C51" s="37" t="n"/>
      <c r="D51" s="43">
        <f>IF(C51="","",IFERROR(INDEX(Perguntas!$B$2:$B$31,MATCH(C51,Perguntas!$A$2:$A$31,0)),"ID inválido"))</f>
        <v/>
      </c>
      <c r="E51" s="43">
        <f>IF(C51="","",IFERROR(INDEX(Perguntas!$C$2:$C$31,MATCH(C51,Perguntas!$A$2:$A$31,0)),""))</f>
        <v/>
      </c>
      <c r="F51" s="37" t="n"/>
      <c r="G51" s="37" t="n"/>
      <c r="H51" s="53" t="n"/>
      <c r="I51" s="53" t="n"/>
      <c r="J51" s="37" t="n"/>
      <c r="K51" s="53" t="n"/>
      <c r="L51" s="53" t="n"/>
      <c r="M51" s="53" t="n"/>
      <c r="N51" s="54" t="n"/>
      <c r="O51" s="57">
        <f>IF(COUNTA(A51,C51,F51,G51)=0,"",IF(OR(A51="",C51="",F51="",G51=""),"INCOMPLETO",IF(COUNTIF(Perguntas!$A$2:$A$31,C51)=0,"ID INVÁLIDO",IF(COUNTIF(Perguntas!$A$22:$A$31,C51)&gt;0,"EXTRA",IF(INDEX(Perguntas!$C$2:$C$21,MATCH(C51,Perguntas!$A$2:$A$21,0))="","PERGUNTA VAZIA",IF(COUNTIFS(Plataformas!$A$2:$A$7,F51,Plataformas!$C$2:$C$7,"Sim")=0,"FORA DO PLANO",IF(COUNTIFS($B$2:B51,B51,$C$2:C51,C51,$F$2:F51,F51)&gt;1,"DUPLICADO","OK")))))))</f>
        <v/>
      </c>
    </row>
    <row r="52" ht="15" customHeight="1" s="22">
      <c r="A52" s="38" t="n"/>
      <c r="B52" s="52">
        <f>IF(A52="","",DATE(YEAR(A52),MONTH(A52),1))</f>
        <v/>
      </c>
      <c r="C52" s="37" t="n"/>
      <c r="D52" s="42">
        <f>IF(C52="","",IFERROR(INDEX(Perguntas!$B$2:$B$31,MATCH(C52,Perguntas!$A$2:$A$31,0)),"ID inválido"))</f>
        <v/>
      </c>
      <c r="E52" s="42">
        <f>IF(C52="","",IFERROR(INDEX(Perguntas!$C$2:$C$31,MATCH(C52,Perguntas!$A$2:$A$31,0)),""))</f>
        <v/>
      </c>
      <c r="F52" s="37" t="n"/>
      <c r="G52" s="37" t="n"/>
      <c r="H52" s="53" t="n"/>
      <c r="I52" s="53" t="n"/>
      <c r="J52" s="37" t="n"/>
      <c r="K52" s="53" t="n"/>
      <c r="L52" s="53" t="n"/>
      <c r="M52" s="53" t="n"/>
      <c r="N52" s="54" t="n"/>
      <c r="O52" s="55">
        <f>IF(COUNTA(A52,C52,F52,G52)=0,"",IF(OR(A52="",C52="",F52="",G52=""),"INCOMPLETO",IF(COUNTIF(Perguntas!$A$2:$A$31,C52)=0,"ID INVÁLIDO",IF(COUNTIF(Perguntas!$A$22:$A$31,C52)&gt;0,"EXTRA",IF(INDEX(Perguntas!$C$2:$C$21,MATCH(C52,Perguntas!$A$2:$A$21,0))="","PERGUNTA VAZIA",IF(COUNTIFS(Plataformas!$A$2:$A$7,F52,Plataformas!$C$2:$C$7,"Sim")=0,"FORA DO PLANO",IF(COUNTIFS($B$2:B52,B52,$C$2:C52,C52,$F$2:F52,F52)&gt;1,"DUPLICADO","OK")))))))</f>
        <v/>
      </c>
    </row>
    <row r="53" ht="15" customHeight="1" s="22">
      <c r="A53" s="38" t="n"/>
      <c r="B53" s="56">
        <f>IF(A53="","",DATE(YEAR(A53),MONTH(A53),1))</f>
        <v/>
      </c>
      <c r="C53" s="37" t="n"/>
      <c r="D53" s="43">
        <f>IF(C53="","",IFERROR(INDEX(Perguntas!$B$2:$B$31,MATCH(C53,Perguntas!$A$2:$A$31,0)),"ID inválido"))</f>
        <v/>
      </c>
      <c r="E53" s="43">
        <f>IF(C53="","",IFERROR(INDEX(Perguntas!$C$2:$C$31,MATCH(C53,Perguntas!$A$2:$A$31,0)),""))</f>
        <v/>
      </c>
      <c r="F53" s="37" t="n"/>
      <c r="G53" s="37" t="n"/>
      <c r="H53" s="53" t="n"/>
      <c r="I53" s="53" t="n"/>
      <c r="J53" s="37" t="n"/>
      <c r="K53" s="53" t="n"/>
      <c r="L53" s="53" t="n"/>
      <c r="M53" s="53" t="n"/>
      <c r="N53" s="54" t="n"/>
      <c r="O53" s="57">
        <f>IF(COUNTA(A53,C53,F53,G53)=0,"",IF(OR(A53="",C53="",F53="",G53=""),"INCOMPLETO",IF(COUNTIF(Perguntas!$A$2:$A$31,C53)=0,"ID INVÁLIDO",IF(COUNTIF(Perguntas!$A$22:$A$31,C53)&gt;0,"EXTRA",IF(INDEX(Perguntas!$C$2:$C$21,MATCH(C53,Perguntas!$A$2:$A$21,0))="","PERGUNTA VAZIA",IF(COUNTIFS(Plataformas!$A$2:$A$7,F53,Plataformas!$C$2:$C$7,"Sim")=0,"FORA DO PLANO",IF(COUNTIFS($B$2:B53,B53,$C$2:C53,C53,$F$2:F53,F53)&gt;1,"DUPLICADO","OK")))))))</f>
        <v/>
      </c>
    </row>
    <row r="54" ht="15" customHeight="1" s="22">
      <c r="A54" s="38" t="n"/>
      <c r="B54" s="52">
        <f>IF(A54="","",DATE(YEAR(A54),MONTH(A54),1))</f>
        <v/>
      </c>
      <c r="C54" s="37" t="n"/>
      <c r="D54" s="42">
        <f>IF(C54="","",IFERROR(INDEX(Perguntas!$B$2:$B$31,MATCH(C54,Perguntas!$A$2:$A$31,0)),"ID inválido"))</f>
        <v/>
      </c>
      <c r="E54" s="42">
        <f>IF(C54="","",IFERROR(INDEX(Perguntas!$C$2:$C$31,MATCH(C54,Perguntas!$A$2:$A$31,0)),""))</f>
        <v/>
      </c>
      <c r="F54" s="37" t="n"/>
      <c r="G54" s="37" t="n"/>
      <c r="H54" s="53" t="n"/>
      <c r="I54" s="53" t="n"/>
      <c r="J54" s="37" t="n"/>
      <c r="K54" s="53" t="n"/>
      <c r="L54" s="53" t="n"/>
      <c r="M54" s="53" t="n"/>
      <c r="N54" s="54" t="n"/>
      <c r="O54" s="55">
        <f>IF(COUNTA(A54,C54,F54,G54)=0,"",IF(OR(A54="",C54="",F54="",G54=""),"INCOMPLETO",IF(COUNTIF(Perguntas!$A$2:$A$31,C54)=0,"ID INVÁLIDO",IF(COUNTIF(Perguntas!$A$22:$A$31,C54)&gt;0,"EXTRA",IF(INDEX(Perguntas!$C$2:$C$21,MATCH(C54,Perguntas!$A$2:$A$21,0))="","PERGUNTA VAZIA",IF(COUNTIFS(Plataformas!$A$2:$A$7,F54,Plataformas!$C$2:$C$7,"Sim")=0,"FORA DO PLANO",IF(COUNTIFS($B$2:B54,B54,$C$2:C54,C54,$F$2:F54,F54)&gt;1,"DUPLICADO","OK")))))))</f>
        <v/>
      </c>
    </row>
    <row r="55" ht="15" customHeight="1" s="22">
      <c r="A55" s="38" t="n"/>
      <c r="B55" s="56">
        <f>IF(A55="","",DATE(YEAR(A55),MONTH(A55),1))</f>
        <v/>
      </c>
      <c r="C55" s="37" t="n"/>
      <c r="D55" s="43">
        <f>IF(C55="","",IFERROR(INDEX(Perguntas!$B$2:$B$31,MATCH(C55,Perguntas!$A$2:$A$31,0)),"ID inválido"))</f>
        <v/>
      </c>
      <c r="E55" s="43">
        <f>IF(C55="","",IFERROR(INDEX(Perguntas!$C$2:$C$31,MATCH(C55,Perguntas!$A$2:$A$31,0)),""))</f>
        <v/>
      </c>
      <c r="F55" s="37" t="n"/>
      <c r="G55" s="37" t="n"/>
      <c r="H55" s="53" t="n"/>
      <c r="I55" s="53" t="n"/>
      <c r="J55" s="37" t="n"/>
      <c r="K55" s="53" t="n"/>
      <c r="L55" s="53" t="n"/>
      <c r="M55" s="53" t="n"/>
      <c r="N55" s="54" t="n"/>
      <c r="O55" s="57">
        <f>IF(COUNTA(A55,C55,F55,G55)=0,"",IF(OR(A55="",C55="",F55="",G55=""),"INCOMPLETO",IF(COUNTIF(Perguntas!$A$2:$A$31,C55)=0,"ID INVÁLIDO",IF(COUNTIF(Perguntas!$A$22:$A$31,C55)&gt;0,"EXTRA",IF(INDEX(Perguntas!$C$2:$C$21,MATCH(C55,Perguntas!$A$2:$A$21,0))="","PERGUNTA VAZIA",IF(COUNTIFS(Plataformas!$A$2:$A$7,F55,Plataformas!$C$2:$C$7,"Sim")=0,"FORA DO PLANO",IF(COUNTIFS($B$2:B55,B55,$C$2:C55,C55,$F$2:F55,F55)&gt;1,"DUPLICADO","OK")))))))</f>
        <v/>
      </c>
    </row>
    <row r="56" ht="15" customHeight="1" s="22">
      <c r="A56" s="38" t="n"/>
      <c r="B56" s="52">
        <f>IF(A56="","",DATE(YEAR(A56),MONTH(A56),1))</f>
        <v/>
      </c>
      <c r="C56" s="37" t="n"/>
      <c r="D56" s="42">
        <f>IF(C56="","",IFERROR(INDEX(Perguntas!$B$2:$B$31,MATCH(C56,Perguntas!$A$2:$A$31,0)),"ID inválido"))</f>
        <v/>
      </c>
      <c r="E56" s="42">
        <f>IF(C56="","",IFERROR(INDEX(Perguntas!$C$2:$C$31,MATCH(C56,Perguntas!$A$2:$A$31,0)),""))</f>
        <v/>
      </c>
      <c r="F56" s="37" t="n"/>
      <c r="G56" s="37" t="n"/>
      <c r="H56" s="53" t="n"/>
      <c r="I56" s="53" t="n"/>
      <c r="J56" s="37" t="n"/>
      <c r="K56" s="53" t="n"/>
      <c r="L56" s="53" t="n"/>
      <c r="M56" s="53" t="n"/>
      <c r="N56" s="54" t="n"/>
      <c r="O56" s="55">
        <f>IF(COUNTA(A56,C56,F56,G56)=0,"",IF(OR(A56="",C56="",F56="",G56=""),"INCOMPLETO",IF(COUNTIF(Perguntas!$A$2:$A$31,C56)=0,"ID INVÁLIDO",IF(COUNTIF(Perguntas!$A$22:$A$31,C56)&gt;0,"EXTRA",IF(INDEX(Perguntas!$C$2:$C$21,MATCH(C56,Perguntas!$A$2:$A$21,0))="","PERGUNTA VAZIA",IF(COUNTIFS(Plataformas!$A$2:$A$7,F56,Plataformas!$C$2:$C$7,"Sim")=0,"FORA DO PLANO",IF(COUNTIFS($B$2:B56,B56,$C$2:C56,C56,$F$2:F56,F56)&gt;1,"DUPLICADO","OK")))))))</f>
        <v/>
      </c>
    </row>
    <row r="57" ht="15" customHeight="1" s="22">
      <c r="A57" s="38" t="n"/>
      <c r="B57" s="56">
        <f>IF(A57="","",DATE(YEAR(A57),MONTH(A57),1))</f>
        <v/>
      </c>
      <c r="C57" s="37" t="n"/>
      <c r="D57" s="43">
        <f>IF(C57="","",IFERROR(INDEX(Perguntas!$B$2:$B$31,MATCH(C57,Perguntas!$A$2:$A$31,0)),"ID inválido"))</f>
        <v/>
      </c>
      <c r="E57" s="43">
        <f>IF(C57="","",IFERROR(INDEX(Perguntas!$C$2:$C$31,MATCH(C57,Perguntas!$A$2:$A$31,0)),""))</f>
        <v/>
      </c>
      <c r="F57" s="37" t="n"/>
      <c r="G57" s="37" t="n"/>
      <c r="H57" s="53" t="n"/>
      <c r="I57" s="53" t="n"/>
      <c r="J57" s="37" t="n"/>
      <c r="K57" s="53" t="n"/>
      <c r="L57" s="53" t="n"/>
      <c r="M57" s="53" t="n"/>
      <c r="N57" s="54" t="n"/>
      <c r="O57" s="57">
        <f>IF(COUNTA(A57,C57,F57,G57)=0,"",IF(OR(A57="",C57="",F57="",G57=""),"INCOMPLETO",IF(COUNTIF(Perguntas!$A$2:$A$31,C57)=0,"ID INVÁLIDO",IF(COUNTIF(Perguntas!$A$22:$A$31,C57)&gt;0,"EXTRA",IF(INDEX(Perguntas!$C$2:$C$21,MATCH(C57,Perguntas!$A$2:$A$21,0))="","PERGUNTA VAZIA",IF(COUNTIFS(Plataformas!$A$2:$A$7,F57,Plataformas!$C$2:$C$7,"Sim")=0,"FORA DO PLANO",IF(COUNTIFS($B$2:B57,B57,$C$2:C57,C57,$F$2:F57,F57)&gt;1,"DUPLICADO","OK")))))))</f>
        <v/>
      </c>
    </row>
    <row r="58" ht="15" customHeight="1" s="22">
      <c r="A58" s="38" t="n"/>
      <c r="B58" s="52">
        <f>IF(A58="","",DATE(YEAR(A58),MONTH(A58),1))</f>
        <v/>
      </c>
      <c r="C58" s="37" t="n"/>
      <c r="D58" s="42">
        <f>IF(C58="","",IFERROR(INDEX(Perguntas!$B$2:$B$31,MATCH(C58,Perguntas!$A$2:$A$31,0)),"ID inválido"))</f>
        <v/>
      </c>
      <c r="E58" s="42">
        <f>IF(C58="","",IFERROR(INDEX(Perguntas!$C$2:$C$31,MATCH(C58,Perguntas!$A$2:$A$31,0)),""))</f>
        <v/>
      </c>
      <c r="F58" s="37" t="n"/>
      <c r="G58" s="37" t="n"/>
      <c r="H58" s="53" t="n"/>
      <c r="I58" s="53" t="n"/>
      <c r="J58" s="37" t="n"/>
      <c r="K58" s="53" t="n"/>
      <c r="L58" s="53" t="n"/>
      <c r="M58" s="53" t="n"/>
      <c r="N58" s="54" t="n"/>
      <c r="O58" s="55">
        <f>IF(COUNTA(A58,C58,F58,G58)=0,"",IF(OR(A58="",C58="",F58="",G58=""),"INCOMPLETO",IF(COUNTIF(Perguntas!$A$2:$A$31,C58)=0,"ID INVÁLIDO",IF(COUNTIF(Perguntas!$A$22:$A$31,C58)&gt;0,"EXTRA",IF(INDEX(Perguntas!$C$2:$C$21,MATCH(C58,Perguntas!$A$2:$A$21,0))="","PERGUNTA VAZIA",IF(COUNTIFS(Plataformas!$A$2:$A$7,F58,Plataformas!$C$2:$C$7,"Sim")=0,"FORA DO PLANO",IF(COUNTIFS($B$2:B58,B58,$C$2:C58,C58,$F$2:F58,F58)&gt;1,"DUPLICADO","OK")))))))</f>
        <v/>
      </c>
    </row>
    <row r="59" ht="15" customHeight="1" s="22">
      <c r="A59" s="38" t="n"/>
      <c r="B59" s="56">
        <f>IF(A59="","",DATE(YEAR(A59),MONTH(A59),1))</f>
        <v/>
      </c>
      <c r="C59" s="37" t="n"/>
      <c r="D59" s="43">
        <f>IF(C59="","",IFERROR(INDEX(Perguntas!$B$2:$B$31,MATCH(C59,Perguntas!$A$2:$A$31,0)),"ID inválido"))</f>
        <v/>
      </c>
      <c r="E59" s="43">
        <f>IF(C59="","",IFERROR(INDEX(Perguntas!$C$2:$C$31,MATCH(C59,Perguntas!$A$2:$A$31,0)),""))</f>
        <v/>
      </c>
      <c r="F59" s="37" t="n"/>
      <c r="G59" s="37" t="n"/>
      <c r="H59" s="53" t="n"/>
      <c r="I59" s="53" t="n"/>
      <c r="J59" s="37" t="n"/>
      <c r="K59" s="53" t="n"/>
      <c r="L59" s="53" t="n"/>
      <c r="M59" s="53" t="n"/>
      <c r="N59" s="54" t="n"/>
      <c r="O59" s="57">
        <f>IF(COUNTA(A59,C59,F59,G59)=0,"",IF(OR(A59="",C59="",F59="",G59=""),"INCOMPLETO",IF(COUNTIF(Perguntas!$A$2:$A$31,C59)=0,"ID INVÁLIDO",IF(COUNTIF(Perguntas!$A$22:$A$31,C59)&gt;0,"EXTRA",IF(INDEX(Perguntas!$C$2:$C$21,MATCH(C59,Perguntas!$A$2:$A$21,0))="","PERGUNTA VAZIA",IF(COUNTIFS(Plataformas!$A$2:$A$7,F59,Plataformas!$C$2:$C$7,"Sim")=0,"FORA DO PLANO",IF(COUNTIFS($B$2:B59,B59,$C$2:C59,C59,$F$2:F59,F59)&gt;1,"DUPLICADO","OK")))))))</f>
        <v/>
      </c>
    </row>
    <row r="60" ht="15" customHeight="1" s="22">
      <c r="A60" s="38" t="n"/>
      <c r="B60" s="52">
        <f>IF(A60="","",DATE(YEAR(A60),MONTH(A60),1))</f>
        <v/>
      </c>
      <c r="C60" s="37" t="n"/>
      <c r="D60" s="42">
        <f>IF(C60="","",IFERROR(INDEX(Perguntas!$B$2:$B$31,MATCH(C60,Perguntas!$A$2:$A$31,0)),"ID inválido"))</f>
        <v/>
      </c>
      <c r="E60" s="42">
        <f>IF(C60="","",IFERROR(INDEX(Perguntas!$C$2:$C$31,MATCH(C60,Perguntas!$A$2:$A$31,0)),""))</f>
        <v/>
      </c>
      <c r="F60" s="37" t="n"/>
      <c r="G60" s="37" t="n"/>
      <c r="H60" s="53" t="n"/>
      <c r="I60" s="53" t="n"/>
      <c r="J60" s="37" t="n"/>
      <c r="K60" s="53" t="n"/>
      <c r="L60" s="53" t="n"/>
      <c r="M60" s="53" t="n"/>
      <c r="N60" s="54" t="n"/>
      <c r="O60" s="55">
        <f>IF(COUNTA(A60,C60,F60,G60)=0,"",IF(OR(A60="",C60="",F60="",G60=""),"INCOMPLETO",IF(COUNTIF(Perguntas!$A$2:$A$31,C60)=0,"ID INVÁLIDO",IF(COUNTIF(Perguntas!$A$22:$A$31,C60)&gt;0,"EXTRA",IF(INDEX(Perguntas!$C$2:$C$21,MATCH(C60,Perguntas!$A$2:$A$21,0))="","PERGUNTA VAZIA",IF(COUNTIFS(Plataformas!$A$2:$A$7,F60,Plataformas!$C$2:$C$7,"Sim")=0,"FORA DO PLANO",IF(COUNTIFS($B$2:B60,B60,$C$2:C60,C60,$F$2:F60,F60)&gt;1,"DUPLICADO","OK")))))))</f>
        <v/>
      </c>
    </row>
    <row r="61" ht="15" customHeight="1" s="22">
      <c r="A61" s="38" t="n"/>
      <c r="B61" s="56">
        <f>IF(A61="","",DATE(YEAR(A61),MONTH(A61),1))</f>
        <v/>
      </c>
      <c r="C61" s="37" t="n"/>
      <c r="D61" s="43">
        <f>IF(C61="","",IFERROR(INDEX(Perguntas!$B$2:$B$31,MATCH(C61,Perguntas!$A$2:$A$31,0)),"ID inválido"))</f>
        <v/>
      </c>
      <c r="E61" s="43">
        <f>IF(C61="","",IFERROR(INDEX(Perguntas!$C$2:$C$31,MATCH(C61,Perguntas!$A$2:$A$31,0)),""))</f>
        <v/>
      </c>
      <c r="F61" s="37" t="n"/>
      <c r="G61" s="37" t="n"/>
      <c r="H61" s="53" t="n"/>
      <c r="I61" s="53" t="n"/>
      <c r="J61" s="37" t="n"/>
      <c r="K61" s="53" t="n"/>
      <c r="L61" s="53" t="n"/>
      <c r="M61" s="53" t="n"/>
      <c r="N61" s="54" t="n"/>
      <c r="O61" s="57">
        <f>IF(COUNTA(A61,C61,F61,G61)=0,"",IF(OR(A61="",C61="",F61="",G61=""),"INCOMPLETO",IF(COUNTIF(Perguntas!$A$2:$A$31,C61)=0,"ID INVÁLIDO",IF(COUNTIF(Perguntas!$A$22:$A$31,C61)&gt;0,"EXTRA",IF(INDEX(Perguntas!$C$2:$C$21,MATCH(C61,Perguntas!$A$2:$A$21,0))="","PERGUNTA VAZIA",IF(COUNTIFS(Plataformas!$A$2:$A$7,F61,Plataformas!$C$2:$C$7,"Sim")=0,"FORA DO PLANO",IF(COUNTIFS($B$2:B61,B61,$C$2:C61,C61,$F$2:F61,F61)&gt;1,"DUPLICADO","OK")))))))</f>
        <v/>
      </c>
    </row>
    <row r="62" ht="15" customHeight="1" s="22">
      <c r="A62" s="38" t="n"/>
      <c r="B62" s="52">
        <f>IF(A62="","",DATE(YEAR(A62),MONTH(A62),1))</f>
        <v/>
      </c>
      <c r="C62" s="37" t="n"/>
      <c r="D62" s="42">
        <f>IF(C62="","",IFERROR(INDEX(Perguntas!$B$2:$B$31,MATCH(C62,Perguntas!$A$2:$A$31,0)),"ID inválido"))</f>
        <v/>
      </c>
      <c r="E62" s="42">
        <f>IF(C62="","",IFERROR(INDEX(Perguntas!$C$2:$C$31,MATCH(C62,Perguntas!$A$2:$A$31,0)),""))</f>
        <v/>
      </c>
      <c r="F62" s="37" t="n"/>
      <c r="G62" s="37" t="n"/>
      <c r="H62" s="53" t="n"/>
      <c r="I62" s="53" t="n"/>
      <c r="J62" s="37" t="n"/>
      <c r="K62" s="53" t="n"/>
      <c r="L62" s="53" t="n"/>
      <c r="M62" s="53" t="n"/>
      <c r="N62" s="54" t="n"/>
      <c r="O62" s="55">
        <f>IF(COUNTA(A62,C62,F62,G62)=0,"",IF(OR(A62="",C62="",F62="",G62=""),"INCOMPLETO",IF(COUNTIF(Perguntas!$A$2:$A$31,C62)=0,"ID INVÁLIDO",IF(COUNTIF(Perguntas!$A$22:$A$31,C62)&gt;0,"EXTRA",IF(INDEX(Perguntas!$C$2:$C$21,MATCH(C62,Perguntas!$A$2:$A$21,0))="","PERGUNTA VAZIA",IF(COUNTIFS(Plataformas!$A$2:$A$7,F62,Plataformas!$C$2:$C$7,"Sim")=0,"FORA DO PLANO",IF(COUNTIFS($B$2:B62,B62,$C$2:C62,C62,$F$2:F62,F62)&gt;1,"DUPLICADO","OK")))))))</f>
        <v/>
      </c>
    </row>
    <row r="63" ht="15" customHeight="1" s="22">
      <c r="A63" s="38" t="n"/>
      <c r="B63" s="56">
        <f>IF(A63="","",DATE(YEAR(A63),MONTH(A63),1))</f>
        <v/>
      </c>
      <c r="C63" s="37" t="n"/>
      <c r="D63" s="43">
        <f>IF(C63="","",IFERROR(INDEX(Perguntas!$B$2:$B$31,MATCH(C63,Perguntas!$A$2:$A$31,0)),"ID inválido"))</f>
        <v/>
      </c>
      <c r="E63" s="43">
        <f>IF(C63="","",IFERROR(INDEX(Perguntas!$C$2:$C$31,MATCH(C63,Perguntas!$A$2:$A$31,0)),""))</f>
        <v/>
      </c>
      <c r="F63" s="37" t="n"/>
      <c r="G63" s="37" t="n"/>
      <c r="H63" s="53" t="n"/>
      <c r="I63" s="53" t="n"/>
      <c r="J63" s="37" t="n"/>
      <c r="K63" s="53" t="n"/>
      <c r="L63" s="53" t="n"/>
      <c r="M63" s="53" t="n"/>
      <c r="N63" s="54" t="n"/>
      <c r="O63" s="57">
        <f>IF(COUNTA(A63,C63,F63,G63)=0,"",IF(OR(A63="",C63="",F63="",G63=""),"INCOMPLETO",IF(COUNTIF(Perguntas!$A$2:$A$31,C63)=0,"ID INVÁLIDO",IF(COUNTIF(Perguntas!$A$22:$A$31,C63)&gt;0,"EXTRA",IF(INDEX(Perguntas!$C$2:$C$21,MATCH(C63,Perguntas!$A$2:$A$21,0))="","PERGUNTA VAZIA",IF(COUNTIFS(Plataformas!$A$2:$A$7,F63,Plataformas!$C$2:$C$7,"Sim")=0,"FORA DO PLANO",IF(COUNTIFS($B$2:B63,B63,$C$2:C63,C63,$F$2:F63,F63)&gt;1,"DUPLICADO","OK")))))))</f>
        <v/>
      </c>
    </row>
    <row r="64" ht="15" customHeight="1" s="22">
      <c r="A64" s="38" t="n"/>
      <c r="B64" s="52">
        <f>IF(A64="","",DATE(YEAR(A64),MONTH(A64),1))</f>
        <v/>
      </c>
      <c r="C64" s="37" t="n"/>
      <c r="D64" s="42">
        <f>IF(C64="","",IFERROR(INDEX(Perguntas!$B$2:$B$31,MATCH(C64,Perguntas!$A$2:$A$31,0)),"ID inválido"))</f>
        <v/>
      </c>
      <c r="E64" s="42">
        <f>IF(C64="","",IFERROR(INDEX(Perguntas!$C$2:$C$31,MATCH(C64,Perguntas!$A$2:$A$31,0)),""))</f>
        <v/>
      </c>
      <c r="F64" s="37" t="n"/>
      <c r="G64" s="37" t="n"/>
      <c r="H64" s="53" t="n"/>
      <c r="I64" s="53" t="n"/>
      <c r="J64" s="37" t="n"/>
      <c r="K64" s="53" t="n"/>
      <c r="L64" s="53" t="n"/>
      <c r="M64" s="53" t="n"/>
      <c r="N64" s="54" t="n"/>
      <c r="O64" s="55">
        <f>IF(COUNTA(A64,C64,F64,G64)=0,"",IF(OR(A64="",C64="",F64="",G64=""),"INCOMPLETO",IF(COUNTIF(Perguntas!$A$2:$A$31,C64)=0,"ID INVÁLIDO",IF(COUNTIF(Perguntas!$A$22:$A$31,C64)&gt;0,"EXTRA",IF(INDEX(Perguntas!$C$2:$C$21,MATCH(C64,Perguntas!$A$2:$A$21,0))="","PERGUNTA VAZIA",IF(COUNTIFS(Plataformas!$A$2:$A$7,F64,Plataformas!$C$2:$C$7,"Sim")=0,"FORA DO PLANO",IF(COUNTIFS($B$2:B64,B64,$C$2:C64,C64,$F$2:F64,F64)&gt;1,"DUPLICADO","OK")))))))</f>
        <v/>
      </c>
    </row>
    <row r="65" ht="15" customHeight="1" s="22">
      <c r="A65" s="38" t="n"/>
      <c r="B65" s="56">
        <f>IF(A65="","",DATE(YEAR(A65),MONTH(A65),1))</f>
        <v/>
      </c>
      <c r="C65" s="37" t="n"/>
      <c r="D65" s="43">
        <f>IF(C65="","",IFERROR(INDEX(Perguntas!$B$2:$B$31,MATCH(C65,Perguntas!$A$2:$A$31,0)),"ID inválido"))</f>
        <v/>
      </c>
      <c r="E65" s="43">
        <f>IF(C65="","",IFERROR(INDEX(Perguntas!$C$2:$C$31,MATCH(C65,Perguntas!$A$2:$A$31,0)),""))</f>
        <v/>
      </c>
      <c r="F65" s="37" t="n"/>
      <c r="G65" s="37" t="n"/>
      <c r="H65" s="53" t="n"/>
      <c r="I65" s="53" t="n"/>
      <c r="J65" s="37" t="n"/>
      <c r="K65" s="53" t="n"/>
      <c r="L65" s="53" t="n"/>
      <c r="M65" s="53" t="n"/>
      <c r="N65" s="54" t="n"/>
      <c r="O65" s="57">
        <f>IF(COUNTA(A65,C65,F65,G65)=0,"",IF(OR(A65="",C65="",F65="",G65=""),"INCOMPLETO",IF(COUNTIF(Perguntas!$A$2:$A$31,C65)=0,"ID INVÁLIDO",IF(COUNTIF(Perguntas!$A$22:$A$31,C65)&gt;0,"EXTRA",IF(INDEX(Perguntas!$C$2:$C$21,MATCH(C65,Perguntas!$A$2:$A$21,0))="","PERGUNTA VAZIA",IF(COUNTIFS(Plataformas!$A$2:$A$7,F65,Plataformas!$C$2:$C$7,"Sim")=0,"FORA DO PLANO",IF(COUNTIFS($B$2:B65,B65,$C$2:C65,C65,$F$2:F65,F65)&gt;1,"DUPLICADO","OK")))))))</f>
        <v/>
      </c>
    </row>
    <row r="66" ht="15" customHeight="1" s="22">
      <c r="A66" s="38" t="n"/>
      <c r="B66" s="52">
        <f>IF(A66="","",DATE(YEAR(A66),MONTH(A66),1))</f>
        <v/>
      </c>
      <c r="C66" s="37" t="n"/>
      <c r="D66" s="42">
        <f>IF(C66="","",IFERROR(INDEX(Perguntas!$B$2:$B$31,MATCH(C66,Perguntas!$A$2:$A$31,0)),"ID inválido"))</f>
        <v/>
      </c>
      <c r="E66" s="42">
        <f>IF(C66="","",IFERROR(INDEX(Perguntas!$C$2:$C$31,MATCH(C66,Perguntas!$A$2:$A$31,0)),""))</f>
        <v/>
      </c>
      <c r="F66" s="37" t="n"/>
      <c r="G66" s="37" t="n"/>
      <c r="H66" s="53" t="n"/>
      <c r="I66" s="53" t="n"/>
      <c r="J66" s="37" t="n"/>
      <c r="K66" s="53" t="n"/>
      <c r="L66" s="53" t="n"/>
      <c r="M66" s="53" t="n"/>
      <c r="N66" s="54" t="n"/>
      <c r="O66" s="55">
        <f>IF(COUNTA(A66,C66,F66,G66)=0,"",IF(OR(A66="",C66="",F66="",G66=""),"INCOMPLETO",IF(COUNTIF(Perguntas!$A$2:$A$31,C66)=0,"ID INVÁLIDO",IF(COUNTIF(Perguntas!$A$22:$A$31,C66)&gt;0,"EXTRA",IF(INDEX(Perguntas!$C$2:$C$21,MATCH(C66,Perguntas!$A$2:$A$21,0))="","PERGUNTA VAZIA",IF(COUNTIFS(Plataformas!$A$2:$A$7,F66,Plataformas!$C$2:$C$7,"Sim")=0,"FORA DO PLANO",IF(COUNTIFS($B$2:B66,B66,$C$2:C66,C66,$F$2:F66,F66)&gt;1,"DUPLICADO","OK")))))))</f>
        <v/>
      </c>
    </row>
    <row r="67" ht="15" customHeight="1" s="22">
      <c r="A67" s="38" t="n"/>
      <c r="B67" s="56">
        <f>IF(A67="","",DATE(YEAR(A67),MONTH(A67),1))</f>
        <v/>
      </c>
      <c r="C67" s="37" t="n"/>
      <c r="D67" s="43">
        <f>IF(C67="","",IFERROR(INDEX(Perguntas!$B$2:$B$31,MATCH(C67,Perguntas!$A$2:$A$31,0)),"ID inválido"))</f>
        <v/>
      </c>
      <c r="E67" s="43">
        <f>IF(C67="","",IFERROR(INDEX(Perguntas!$C$2:$C$31,MATCH(C67,Perguntas!$A$2:$A$31,0)),""))</f>
        <v/>
      </c>
      <c r="F67" s="37" t="n"/>
      <c r="G67" s="37" t="n"/>
      <c r="H67" s="53" t="n"/>
      <c r="I67" s="53" t="n"/>
      <c r="J67" s="37" t="n"/>
      <c r="K67" s="53" t="n"/>
      <c r="L67" s="53" t="n"/>
      <c r="M67" s="53" t="n"/>
      <c r="N67" s="54" t="n"/>
      <c r="O67" s="57">
        <f>IF(COUNTA(A67,C67,F67,G67)=0,"",IF(OR(A67="",C67="",F67="",G67=""),"INCOMPLETO",IF(COUNTIF(Perguntas!$A$2:$A$31,C67)=0,"ID INVÁLIDO",IF(COUNTIF(Perguntas!$A$22:$A$31,C67)&gt;0,"EXTRA",IF(INDEX(Perguntas!$C$2:$C$21,MATCH(C67,Perguntas!$A$2:$A$21,0))="","PERGUNTA VAZIA",IF(COUNTIFS(Plataformas!$A$2:$A$7,F67,Plataformas!$C$2:$C$7,"Sim")=0,"FORA DO PLANO",IF(COUNTIFS($B$2:B67,B67,$C$2:C67,C67,$F$2:F67,F67)&gt;1,"DUPLICADO","OK")))))))</f>
        <v/>
      </c>
    </row>
    <row r="68" ht="15" customHeight="1" s="22">
      <c r="A68" s="38" t="n"/>
      <c r="B68" s="52">
        <f>IF(A68="","",DATE(YEAR(A68),MONTH(A68),1))</f>
        <v/>
      </c>
      <c r="C68" s="37" t="n"/>
      <c r="D68" s="42">
        <f>IF(C68="","",IFERROR(INDEX(Perguntas!$B$2:$B$31,MATCH(C68,Perguntas!$A$2:$A$31,0)),"ID inválido"))</f>
        <v/>
      </c>
      <c r="E68" s="42">
        <f>IF(C68="","",IFERROR(INDEX(Perguntas!$C$2:$C$31,MATCH(C68,Perguntas!$A$2:$A$31,0)),""))</f>
        <v/>
      </c>
      <c r="F68" s="37" t="n"/>
      <c r="G68" s="37" t="n"/>
      <c r="H68" s="53" t="n"/>
      <c r="I68" s="53" t="n"/>
      <c r="J68" s="37" t="n"/>
      <c r="K68" s="53" t="n"/>
      <c r="L68" s="53" t="n"/>
      <c r="M68" s="53" t="n"/>
      <c r="N68" s="54" t="n"/>
      <c r="O68" s="55">
        <f>IF(COUNTA(A68,C68,F68,G68)=0,"",IF(OR(A68="",C68="",F68="",G68=""),"INCOMPLETO",IF(COUNTIF(Perguntas!$A$2:$A$31,C68)=0,"ID INVÁLIDO",IF(COUNTIF(Perguntas!$A$22:$A$31,C68)&gt;0,"EXTRA",IF(INDEX(Perguntas!$C$2:$C$21,MATCH(C68,Perguntas!$A$2:$A$21,0))="","PERGUNTA VAZIA",IF(COUNTIFS(Plataformas!$A$2:$A$7,F68,Plataformas!$C$2:$C$7,"Sim")=0,"FORA DO PLANO",IF(COUNTIFS($B$2:B68,B68,$C$2:C68,C68,$F$2:F68,F68)&gt;1,"DUPLICADO","OK")))))))</f>
        <v/>
      </c>
    </row>
    <row r="69" ht="15" customHeight="1" s="22">
      <c r="A69" s="38" t="n"/>
      <c r="B69" s="56">
        <f>IF(A69="","",DATE(YEAR(A69),MONTH(A69),1))</f>
        <v/>
      </c>
      <c r="C69" s="37" t="n"/>
      <c r="D69" s="43">
        <f>IF(C69="","",IFERROR(INDEX(Perguntas!$B$2:$B$31,MATCH(C69,Perguntas!$A$2:$A$31,0)),"ID inválido"))</f>
        <v/>
      </c>
      <c r="E69" s="43">
        <f>IF(C69="","",IFERROR(INDEX(Perguntas!$C$2:$C$31,MATCH(C69,Perguntas!$A$2:$A$31,0)),""))</f>
        <v/>
      </c>
      <c r="F69" s="37" t="n"/>
      <c r="G69" s="37" t="n"/>
      <c r="H69" s="53" t="n"/>
      <c r="I69" s="53" t="n"/>
      <c r="J69" s="37" t="n"/>
      <c r="K69" s="53" t="n"/>
      <c r="L69" s="53" t="n"/>
      <c r="M69" s="53" t="n"/>
      <c r="N69" s="54" t="n"/>
      <c r="O69" s="57">
        <f>IF(COUNTA(A69,C69,F69,G69)=0,"",IF(OR(A69="",C69="",F69="",G69=""),"INCOMPLETO",IF(COUNTIF(Perguntas!$A$2:$A$31,C69)=0,"ID INVÁLIDO",IF(COUNTIF(Perguntas!$A$22:$A$31,C69)&gt;0,"EXTRA",IF(INDEX(Perguntas!$C$2:$C$21,MATCH(C69,Perguntas!$A$2:$A$21,0))="","PERGUNTA VAZIA",IF(COUNTIFS(Plataformas!$A$2:$A$7,F69,Plataformas!$C$2:$C$7,"Sim")=0,"FORA DO PLANO",IF(COUNTIFS($B$2:B69,B69,$C$2:C69,C69,$F$2:F69,F69)&gt;1,"DUPLICADO","OK")))))))</f>
        <v/>
      </c>
    </row>
    <row r="70" ht="15" customHeight="1" s="22">
      <c r="A70" s="38" t="n"/>
      <c r="B70" s="52">
        <f>IF(A70="","",DATE(YEAR(A70),MONTH(A70),1))</f>
        <v/>
      </c>
      <c r="C70" s="37" t="n"/>
      <c r="D70" s="42">
        <f>IF(C70="","",IFERROR(INDEX(Perguntas!$B$2:$B$31,MATCH(C70,Perguntas!$A$2:$A$31,0)),"ID inválido"))</f>
        <v/>
      </c>
      <c r="E70" s="42">
        <f>IF(C70="","",IFERROR(INDEX(Perguntas!$C$2:$C$31,MATCH(C70,Perguntas!$A$2:$A$31,0)),""))</f>
        <v/>
      </c>
      <c r="F70" s="37" t="n"/>
      <c r="G70" s="37" t="n"/>
      <c r="H70" s="53" t="n"/>
      <c r="I70" s="53" t="n"/>
      <c r="J70" s="37" t="n"/>
      <c r="K70" s="53" t="n"/>
      <c r="L70" s="53" t="n"/>
      <c r="M70" s="53" t="n"/>
      <c r="N70" s="54" t="n"/>
      <c r="O70" s="55">
        <f>IF(COUNTA(A70,C70,F70,G70)=0,"",IF(OR(A70="",C70="",F70="",G70=""),"INCOMPLETO",IF(COUNTIF(Perguntas!$A$2:$A$31,C70)=0,"ID INVÁLIDO",IF(COUNTIF(Perguntas!$A$22:$A$31,C70)&gt;0,"EXTRA",IF(INDEX(Perguntas!$C$2:$C$21,MATCH(C70,Perguntas!$A$2:$A$21,0))="","PERGUNTA VAZIA",IF(COUNTIFS(Plataformas!$A$2:$A$7,F70,Plataformas!$C$2:$C$7,"Sim")=0,"FORA DO PLANO",IF(COUNTIFS($B$2:B70,B70,$C$2:C70,C70,$F$2:F70,F70)&gt;1,"DUPLICADO","OK")))))))</f>
        <v/>
      </c>
    </row>
    <row r="71" ht="15" customHeight="1" s="22">
      <c r="A71" s="38" t="n"/>
      <c r="B71" s="56">
        <f>IF(A71="","",DATE(YEAR(A71),MONTH(A71),1))</f>
        <v/>
      </c>
      <c r="C71" s="37" t="n"/>
      <c r="D71" s="43">
        <f>IF(C71="","",IFERROR(INDEX(Perguntas!$B$2:$B$31,MATCH(C71,Perguntas!$A$2:$A$31,0)),"ID inválido"))</f>
        <v/>
      </c>
      <c r="E71" s="43">
        <f>IF(C71="","",IFERROR(INDEX(Perguntas!$C$2:$C$31,MATCH(C71,Perguntas!$A$2:$A$31,0)),""))</f>
        <v/>
      </c>
      <c r="F71" s="37" t="n"/>
      <c r="G71" s="37" t="n"/>
      <c r="H71" s="53" t="n"/>
      <c r="I71" s="53" t="n"/>
      <c r="J71" s="37" t="n"/>
      <c r="K71" s="53" t="n"/>
      <c r="L71" s="53" t="n"/>
      <c r="M71" s="53" t="n"/>
      <c r="N71" s="54" t="n"/>
      <c r="O71" s="57">
        <f>IF(COUNTA(A71,C71,F71,G71)=0,"",IF(OR(A71="",C71="",F71="",G71=""),"INCOMPLETO",IF(COUNTIF(Perguntas!$A$2:$A$31,C71)=0,"ID INVÁLIDO",IF(COUNTIF(Perguntas!$A$22:$A$31,C71)&gt;0,"EXTRA",IF(INDEX(Perguntas!$C$2:$C$21,MATCH(C71,Perguntas!$A$2:$A$21,0))="","PERGUNTA VAZIA",IF(COUNTIFS(Plataformas!$A$2:$A$7,F71,Plataformas!$C$2:$C$7,"Sim")=0,"FORA DO PLANO",IF(COUNTIFS($B$2:B71,B71,$C$2:C71,C71,$F$2:F71,F71)&gt;1,"DUPLICADO","OK")))))))</f>
        <v/>
      </c>
    </row>
    <row r="72" ht="15" customHeight="1" s="22">
      <c r="A72" s="38" t="n"/>
      <c r="B72" s="52">
        <f>IF(A72="","",DATE(YEAR(A72),MONTH(A72),1))</f>
        <v/>
      </c>
      <c r="C72" s="37" t="n"/>
      <c r="D72" s="42">
        <f>IF(C72="","",IFERROR(INDEX(Perguntas!$B$2:$B$31,MATCH(C72,Perguntas!$A$2:$A$31,0)),"ID inválido"))</f>
        <v/>
      </c>
      <c r="E72" s="42">
        <f>IF(C72="","",IFERROR(INDEX(Perguntas!$C$2:$C$31,MATCH(C72,Perguntas!$A$2:$A$31,0)),""))</f>
        <v/>
      </c>
      <c r="F72" s="37" t="n"/>
      <c r="G72" s="37" t="n"/>
      <c r="H72" s="53" t="n"/>
      <c r="I72" s="53" t="n"/>
      <c r="J72" s="37" t="n"/>
      <c r="K72" s="53" t="n"/>
      <c r="L72" s="53" t="n"/>
      <c r="M72" s="53" t="n"/>
      <c r="N72" s="54" t="n"/>
      <c r="O72" s="55">
        <f>IF(COUNTA(A72,C72,F72,G72)=0,"",IF(OR(A72="",C72="",F72="",G72=""),"INCOMPLETO",IF(COUNTIF(Perguntas!$A$2:$A$31,C72)=0,"ID INVÁLIDO",IF(COUNTIF(Perguntas!$A$22:$A$31,C72)&gt;0,"EXTRA",IF(INDEX(Perguntas!$C$2:$C$21,MATCH(C72,Perguntas!$A$2:$A$21,0))="","PERGUNTA VAZIA",IF(COUNTIFS(Plataformas!$A$2:$A$7,F72,Plataformas!$C$2:$C$7,"Sim")=0,"FORA DO PLANO",IF(COUNTIFS($B$2:B72,B72,$C$2:C72,C72,$F$2:F72,F72)&gt;1,"DUPLICADO","OK")))))))</f>
        <v/>
      </c>
    </row>
    <row r="73" ht="15" customHeight="1" s="22">
      <c r="A73" s="38" t="n"/>
      <c r="B73" s="56">
        <f>IF(A73="","",DATE(YEAR(A73),MONTH(A73),1))</f>
        <v/>
      </c>
      <c r="C73" s="37" t="n"/>
      <c r="D73" s="43">
        <f>IF(C73="","",IFERROR(INDEX(Perguntas!$B$2:$B$31,MATCH(C73,Perguntas!$A$2:$A$31,0)),"ID inválido"))</f>
        <v/>
      </c>
      <c r="E73" s="43">
        <f>IF(C73="","",IFERROR(INDEX(Perguntas!$C$2:$C$31,MATCH(C73,Perguntas!$A$2:$A$31,0)),""))</f>
        <v/>
      </c>
      <c r="F73" s="37" t="n"/>
      <c r="G73" s="37" t="n"/>
      <c r="H73" s="53" t="n"/>
      <c r="I73" s="53" t="n"/>
      <c r="J73" s="37" t="n"/>
      <c r="K73" s="53" t="n"/>
      <c r="L73" s="53" t="n"/>
      <c r="M73" s="53" t="n"/>
      <c r="N73" s="54" t="n"/>
      <c r="O73" s="57">
        <f>IF(COUNTA(A73,C73,F73,G73)=0,"",IF(OR(A73="",C73="",F73="",G73=""),"INCOMPLETO",IF(COUNTIF(Perguntas!$A$2:$A$31,C73)=0,"ID INVÁLIDO",IF(COUNTIF(Perguntas!$A$22:$A$31,C73)&gt;0,"EXTRA",IF(INDEX(Perguntas!$C$2:$C$21,MATCH(C73,Perguntas!$A$2:$A$21,0))="","PERGUNTA VAZIA",IF(COUNTIFS(Plataformas!$A$2:$A$7,F73,Plataformas!$C$2:$C$7,"Sim")=0,"FORA DO PLANO",IF(COUNTIFS($B$2:B73,B73,$C$2:C73,C73,$F$2:F73,F73)&gt;1,"DUPLICADO","OK")))))))</f>
        <v/>
      </c>
    </row>
    <row r="74" ht="15" customHeight="1" s="22">
      <c r="A74" s="38" t="n"/>
      <c r="B74" s="52">
        <f>IF(A74="","",DATE(YEAR(A74),MONTH(A74),1))</f>
        <v/>
      </c>
      <c r="C74" s="37" t="n"/>
      <c r="D74" s="42">
        <f>IF(C74="","",IFERROR(INDEX(Perguntas!$B$2:$B$31,MATCH(C74,Perguntas!$A$2:$A$31,0)),"ID inválido"))</f>
        <v/>
      </c>
      <c r="E74" s="42">
        <f>IF(C74="","",IFERROR(INDEX(Perguntas!$C$2:$C$31,MATCH(C74,Perguntas!$A$2:$A$31,0)),""))</f>
        <v/>
      </c>
      <c r="F74" s="37" t="n"/>
      <c r="G74" s="37" t="n"/>
      <c r="H74" s="53" t="n"/>
      <c r="I74" s="53" t="n"/>
      <c r="J74" s="37" t="n"/>
      <c r="K74" s="53" t="n"/>
      <c r="L74" s="53" t="n"/>
      <c r="M74" s="53" t="n"/>
      <c r="N74" s="54" t="n"/>
      <c r="O74" s="55">
        <f>IF(COUNTA(A74,C74,F74,G74)=0,"",IF(OR(A74="",C74="",F74="",G74=""),"INCOMPLETO",IF(COUNTIF(Perguntas!$A$2:$A$31,C74)=0,"ID INVÁLIDO",IF(COUNTIF(Perguntas!$A$22:$A$31,C74)&gt;0,"EXTRA",IF(INDEX(Perguntas!$C$2:$C$21,MATCH(C74,Perguntas!$A$2:$A$21,0))="","PERGUNTA VAZIA",IF(COUNTIFS(Plataformas!$A$2:$A$7,F74,Plataformas!$C$2:$C$7,"Sim")=0,"FORA DO PLANO",IF(COUNTIFS($B$2:B74,B74,$C$2:C74,C74,$F$2:F74,F74)&gt;1,"DUPLICADO","OK")))))))</f>
        <v/>
      </c>
    </row>
    <row r="75" ht="15" customHeight="1" s="22">
      <c r="A75" s="38" t="n"/>
      <c r="B75" s="56">
        <f>IF(A75="","",DATE(YEAR(A75),MONTH(A75),1))</f>
        <v/>
      </c>
      <c r="C75" s="37" t="n"/>
      <c r="D75" s="43">
        <f>IF(C75="","",IFERROR(INDEX(Perguntas!$B$2:$B$31,MATCH(C75,Perguntas!$A$2:$A$31,0)),"ID inválido"))</f>
        <v/>
      </c>
      <c r="E75" s="43">
        <f>IF(C75="","",IFERROR(INDEX(Perguntas!$C$2:$C$31,MATCH(C75,Perguntas!$A$2:$A$31,0)),""))</f>
        <v/>
      </c>
      <c r="F75" s="37" t="n"/>
      <c r="G75" s="37" t="n"/>
      <c r="H75" s="53" t="n"/>
      <c r="I75" s="53" t="n"/>
      <c r="J75" s="37" t="n"/>
      <c r="K75" s="53" t="n"/>
      <c r="L75" s="53" t="n"/>
      <c r="M75" s="53" t="n"/>
      <c r="N75" s="54" t="n"/>
      <c r="O75" s="57">
        <f>IF(COUNTA(A75,C75,F75,G75)=0,"",IF(OR(A75="",C75="",F75="",G75=""),"INCOMPLETO",IF(COUNTIF(Perguntas!$A$2:$A$31,C75)=0,"ID INVÁLIDO",IF(COUNTIF(Perguntas!$A$22:$A$31,C75)&gt;0,"EXTRA",IF(INDEX(Perguntas!$C$2:$C$21,MATCH(C75,Perguntas!$A$2:$A$21,0))="","PERGUNTA VAZIA",IF(COUNTIFS(Plataformas!$A$2:$A$7,F75,Plataformas!$C$2:$C$7,"Sim")=0,"FORA DO PLANO",IF(COUNTIFS($B$2:B75,B75,$C$2:C75,C75,$F$2:F75,F75)&gt;1,"DUPLICADO","OK")))))))</f>
        <v/>
      </c>
    </row>
    <row r="76" ht="15" customHeight="1" s="22">
      <c r="A76" s="38" t="n"/>
      <c r="B76" s="52">
        <f>IF(A76="","",DATE(YEAR(A76),MONTH(A76),1))</f>
        <v/>
      </c>
      <c r="C76" s="37" t="n"/>
      <c r="D76" s="42">
        <f>IF(C76="","",IFERROR(INDEX(Perguntas!$B$2:$B$31,MATCH(C76,Perguntas!$A$2:$A$31,0)),"ID inválido"))</f>
        <v/>
      </c>
      <c r="E76" s="42">
        <f>IF(C76="","",IFERROR(INDEX(Perguntas!$C$2:$C$31,MATCH(C76,Perguntas!$A$2:$A$31,0)),""))</f>
        <v/>
      </c>
      <c r="F76" s="37" t="n"/>
      <c r="G76" s="37" t="n"/>
      <c r="H76" s="53" t="n"/>
      <c r="I76" s="53" t="n"/>
      <c r="J76" s="37" t="n"/>
      <c r="K76" s="53" t="n"/>
      <c r="L76" s="53" t="n"/>
      <c r="M76" s="53" t="n"/>
      <c r="N76" s="54" t="n"/>
      <c r="O76" s="55">
        <f>IF(COUNTA(A76,C76,F76,G76)=0,"",IF(OR(A76="",C76="",F76="",G76=""),"INCOMPLETO",IF(COUNTIF(Perguntas!$A$2:$A$31,C76)=0,"ID INVÁLIDO",IF(COUNTIF(Perguntas!$A$22:$A$31,C76)&gt;0,"EXTRA",IF(INDEX(Perguntas!$C$2:$C$21,MATCH(C76,Perguntas!$A$2:$A$21,0))="","PERGUNTA VAZIA",IF(COUNTIFS(Plataformas!$A$2:$A$7,F76,Plataformas!$C$2:$C$7,"Sim")=0,"FORA DO PLANO",IF(COUNTIFS($B$2:B76,B76,$C$2:C76,C76,$F$2:F76,F76)&gt;1,"DUPLICADO","OK")))))))</f>
        <v/>
      </c>
    </row>
    <row r="77" ht="15" customHeight="1" s="22">
      <c r="A77" s="38" t="n"/>
      <c r="B77" s="56">
        <f>IF(A77="","",DATE(YEAR(A77),MONTH(A77),1))</f>
        <v/>
      </c>
      <c r="C77" s="37" t="n"/>
      <c r="D77" s="43">
        <f>IF(C77="","",IFERROR(INDEX(Perguntas!$B$2:$B$31,MATCH(C77,Perguntas!$A$2:$A$31,0)),"ID inválido"))</f>
        <v/>
      </c>
      <c r="E77" s="43">
        <f>IF(C77="","",IFERROR(INDEX(Perguntas!$C$2:$C$31,MATCH(C77,Perguntas!$A$2:$A$31,0)),""))</f>
        <v/>
      </c>
      <c r="F77" s="37" t="n"/>
      <c r="G77" s="37" t="n"/>
      <c r="H77" s="53" t="n"/>
      <c r="I77" s="53" t="n"/>
      <c r="J77" s="37" t="n"/>
      <c r="K77" s="53" t="n"/>
      <c r="L77" s="53" t="n"/>
      <c r="M77" s="53" t="n"/>
      <c r="N77" s="54" t="n"/>
      <c r="O77" s="57">
        <f>IF(COUNTA(A77,C77,F77,G77)=0,"",IF(OR(A77="",C77="",F77="",G77=""),"INCOMPLETO",IF(COUNTIF(Perguntas!$A$2:$A$31,C77)=0,"ID INVÁLIDO",IF(COUNTIF(Perguntas!$A$22:$A$31,C77)&gt;0,"EXTRA",IF(INDEX(Perguntas!$C$2:$C$21,MATCH(C77,Perguntas!$A$2:$A$21,0))="","PERGUNTA VAZIA",IF(COUNTIFS(Plataformas!$A$2:$A$7,F77,Plataformas!$C$2:$C$7,"Sim")=0,"FORA DO PLANO",IF(COUNTIFS($B$2:B77,B77,$C$2:C77,C77,$F$2:F77,F77)&gt;1,"DUPLICADO","OK")))))))</f>
        <v/>
      </c>
    </row>
    <row r="78" ht="15" customHeight="1" s="22">
      <c r="A78" s="38" t="n"/>
      <c r="B78" s="52">
        <f>IF(A78="","",DATE(YEAR(A78),MONTH(A78),1))</f>
        <v/>
      </c>
      <c r="C78" s="37" t="n"/>
      <c r="D78" s="42">
        <f>IF(C78="","",IFERROR(INDEX(Perguntas!$B$2:$B$31,MATCH(C78,Perguntas!$A$2:$A$31,0)),"ID inválido"))</f>
        <v/>
      </c>
      <c r="E78" s="42">
        <f>IF(C78="","",IFERROR(INDEX(Perguntas!$C$2:$C$31,MATCH(C78,Perguntas!$A$2:$A$31,0)),""))</f>
        <v/>
      </c>
      <c r="F78" s="37" t="n"/>
      <c r="G78" s="37" t="n"/>
      <c r="H78" s="53" t="n"/>
      <c r="I78" s="53" t="n"/>
      <c r="J78" s="37" t="n"/>
      <c r="K78" s="53" t="n"/>
      <c r="L78" s="53" t="n"/>
      <c r="M78" s="53" t="n"/>
      <c r="N78" s="54" t="n"/>
      <c r="O78" s="55">
        <f>IF(COUNTA(A78,C78,F78,G78)=0,"",IF(OR(A78="",C78="",F78="",G78=""),"INCOMPLETO",IF(COUNTIF(Perguntas!$A$2:$A$31,C78)=0,"ID INVÁLIDO",IF(COUNTIF(Perguntas!$A$22:$A$31,C78)&gt;0,"EXTRA",IF(INDEX(Perguntas!$C$2:$C$21,MATCH(C78,Perguntas!$A$2:$A$21,0))="","PERGUNTA VAZIA",IF(COUNTIFS(Plataformas!$A$2:$A$7,F78,Plataformas!$C$2:$C$7,"Sim")=0,"FORA DO PLANO",IF(COUNTIFS($B$2:B78,B78,$C$2:C78,C78,$F$2:F78,F78)&gt;1,"DUPLICADO","OK")))))))</f>
        <v/>
      </c>
    </row>
    <row r="79" ht="15" customHeight="1" s="22">
      <c r="A79" s="38" t="n"/>
      <c r="B79" s="56">
        <f>IF(A79="","",DATE(YEAR(A79),MONTH(A79),1))</f>
        <v/>
      </c>
      <c r="C79" s="37" t="n"/>
      <c r="D79" s="43">
        <f>IF(C79="","",IFERROR(INDEX(Perguntas!$B$2:$B$31,MATCH(C79,Perguntas!$A$2:$A$31,0)),"ID inválido"))</f>
        <v/>
      </c>
      <c r="E79" s="43">
        <f>IF(C79="","",IFERROR(INDEX(Perguntas!$C$2:$C$31,MATCH(C79,Perguntas!$A$2:$A$31,0)),""))</f>
        <v/>
      </c>
      <c r="F79" s="37" t="n"/>
      <c r="G79" s="37" t="n"/>
      <c r="H79" s="53" t="n"/>
      <c r="I79" s="53" t="n"/>
      <c r="J79" s="37" t="n"/>
      <c r="K79" s="53" t="n"/>
      <c r="L79" s="53" t="n"/>
      <c r="M79" s="53" t="n"/>
      <c r="N79" s="54" t="n"/>
      <c r="O79" s="57">
        <f>IF(COUNTA(A79,C79,F79,G79)=0,"",IF(OR(A79="",C79="",F79="",G79=""),"INCOMPLETO",IF(COUNTIF(Perguntas!$A$2:$A$31,C79)=0,"ID INVÁLIDO",IF(COUNTIF(Perguntas!$A$22:$A$31,C79)&gt;0,"EXTRA",IF(INDEX(Perguntas!$C$2:$C$21,MATCH(C79,Perguntas!$A$2:$A$21,0))="","PERGUNTA VAZIA",IF(COUNTIFS(Plataformas!$A$2:$A$7,F79,Plataformas!$C$2:$C$7,"Sim")=0,"FORA DO PLANO",IF(COUNTIFS($B$2:B79,B79,$C$2:C79,C79,$F$2:F79,F79)&gt;1,"DUPLICADO","OK")))))))</f>
        <v/>
      </c>
    </row>
    <row r="80" ht="15" customHeight="1" s="22">
      <c r="A80" s="38" t="n"/>
      <c r="B80" s="52">
        <f>IF(A80="","",DATE(YEAR(A80),MONTH(A80),1))</f>
        <v/>
      </c>
      <c r="C80" s="37" t="n"/>
      <c r="D80" s="42">
        <f>IF(C80="","",IFERROR(INDEX(Perguntas!$B$2:$B$31,MATCH(C80,Perguntas!$A$2:$A$31,0)),"ID inválido"))</f>
        <v/>
      </c>
      <c r="E80" s="42">
        <f>IF(C80="","",IFERROR(INDEX(Perguntas!$C$2:$C$31,MATCH(C80,Perguntas!$A$2:$A$31,0)),""))</f>
        <v/>
      </c>
      <c r="F80" s="37" t="n"/>
      <c r="G80" s="37" t="n"/>
      <c r="H80" s="53" t="n"/>
      <c r="I80" s="53" t="n"/>
      <c r="J80" s="37" t="n"/>
      <c r="K80" s="53" t="n"/>
      <c r="L80" s="53" t="n"/>
      <c r="M80" s="53" t="n"/>
      <c r="N80" s="54" t="n"/>
      <c r="O80" s="55">
        <f>IF(COUNTA(A80,C80,F80,G80)=0,"",IF(OR(A80="",C80="",F80="",G80=""),"INCOMPLETO",IF(COUNTIF(Perguntas!$A$2:$A$31,C80)=0,"ID INVÁLIDO",IF(COUNTIF(Perguntas!$A$22:$A$31,C80)&gt;0,"EXTRA",IF(INDEX(Perguntas!$C$2:$C$21,MATCH(C80,Perguntas!$A$2:$A$21,0))="","PERGUNTA VAZIA",IF(COUNTIFS(Plataformas!$A$2:$A$7,F80,Plataformas!$C$2:$C$7,"Sim")=0,"FORA DO PLANO",IF(COUNTIFS($B$2:B80,B80,$C$2:C80,C80,$F$2:F80,F80)&gt;1,"DUPLICADO","OK")))))))</f>
        <v/>
      </c>
    </row>
    <row r="81" ht="15" customHeight="1" s="22">
      <c r="A81" s="38" t="n"/>
      <c r="B81" s="56">
        <f>IF(A81="","",DATE(YEAR(A81),MONTH(A81),1))</f>
        <v/>
      </c>
      <c r="C81" s="37" t="n"/>
      <c r="D81" s="43">
        <f>IF(C81="","",IFERROR(INDEX(Perguntas!$B$2:$B$31,MATCH(C81,Perguntas!$A$2:$A$31,0)),"ID inválido"))</f>
        <v/>
      </c>
      <c r="E81" s="43">
        <f>IF(C81="","",IFERROR(INDEX(Perguntas!$C$2:$C$31,MATCH(C81,Perguntas!$A$2:$A$31,0)),""))</f>
        <v/>
      </c>
      <c r="F81" s="37" t="n"/>
      <c r="G81" s="37" t="n"/>
      <c r="H81" s="53" t="n"/>
      <c r="I81" s="53" t="n"/>
      <c r="J81" s="37" t="n"/>
      <c r="K81" s="53" t="n"/>
      <c r="L81" s="53" t="n"/>
      <c r="M81" s="53" t="n"/>
      <c r="N81" s="54" t="n"/>
      <c r="O81" s="57">
        <f>IF(COUNTA(A81,C81,F81,G81)=0,"",IF(OR(A81="",C81="",F81="",G81=""),"INCOMPLETO",IF(COUNTIF(Perguntas!$A$2:$A$31,C81)=0,"ID INVÁLIDO",IF(COUNTIF(Perguntas!$A$22:$A$31,C81)&gt;0,"EXTRA",IF(INDEX(Perguntas!$C$2:$C$21,MATCH(C81,Perguntas!$A$2:$A$21,0))="","PERGUNTA VAZIA",IF(COUNTIFS(Plataformas!$A$2:$A$7,F81,Plataformas!$C$2:$C$7,"Sim")=0,"FORA DO PLANO",IF(COUNTIFS($B$2:B81,B81,$C$2:C81,C81,$F$2:F81,F81)&gt;1,"DUPLICADO","OK")))))))</f>
        <v/>
      </c>
    </row>
    <row r="82" ht="15" customHeight="1" s="22">
      <c r="A82" s="38" t="n"/>
      <c r="B82" s="52">
        <f>IF(A82="","",DATE(YEAR(A82),MONTH(A82),1))</f>
        <v/>
      </c>
      <c r="C82" s="37" t="n"/>
      <c r="D82" s="42">
        <f>IF(C82="","",IFERROR(INDEX(Perguntas!$B$2:$B$31,MATCH(C82,Perguntas!$A$2:$A$31,0)),"ID inválido"))</f>
        <v/>
      </c>
      <c r="E82" s="42">
        <f>IF(C82="","",IFERROR(INDEX(Perguntas!$C$2:$C$31,MATCH(C82,Perguntas!$A$2:$A$31,0)),""))</f>
        <v/>
      </c>
      <c r="F82" s="37" t="n"/>
      <c r="G82" s="37" t="n"/>
      <c r="H82" s="53" t="n"/>
      <c r="I82" s="53" t="n"/>
      <c r="J82" s="37" t="n"/>
      <c r="K82" s="53" t="n"/>
      <c r="L82" s="53" t="n"/>
      <c r="M82" s="53" t="n"/>
      <c r="N82" s="54" t="n"/>
      <c r="O82" s="55">
        <f>IF(COUNTA(A82,C82,F82,G82)=0,"",IF(OR(A82="",C82="",F82="",G82=""),"INCOMPLETO",IF(COUNTIF(Perguntas!$A$2:$A$31,C82)=0,"ID INVÁLIDO",IF(COUNTIF(Perguntas!$A$22:$A$31,C82)&gt;0,"EXTRA",IF(INDEX(Perguntas!$C$2:$C$21,MATCH(C82,Perguntas!$A$2:$A$21,0))="","PERGUNTA VAZIA",IF(COUNTIFS(Plataformas!$A$2:$A$7,F82,Plataformas!$C$2:$C$7,"Sim")=0,"FORA DO PLANO",IF(COUNTIFS($B$2:B82,B82,$C$2:C82,C82,$F$2:F82,F82)&gt;1,"DUPLICADO","OK")))))))</f>
        <v/>
      </c>
    </row>
    <row r="83" ht="15" customHeight="1" s="22">
      <c r="A83" s="38" t="n"/>
      <c r="B83" s="56">
        <f>IF(A83="","",DATE(YEAR(A83),MONTH(A83),1))</f>
        <v/>
      </c>
      <c r="C83" s="37" t="n"/>
      <c r="D83" s="43">
        <f>IF(C83="","",IFERROR(INDEX(Perguntas!$B$2:$B$31,MATCH(C83,Perguntas!$A$2:$A$31,0)),"ID inválido"))</f>
        <v/>
      </c>
      <c r="E83" s="43">
        <f>IF(C83="","",IFERROR(INDEX(Perguntas!$C$2:$C$31,MATCH(C83,Perguntas!$A$2:$A$31,0)),""))</f>
        <v/>
      </c>
      <c r="F83" s="37" t="n"/>
      <c r="G83" s="37" t="n"/>
      <c r="H83" s="53" t="n"/>
      <c r="I83" s="53" t="n"/>
      <c r="J83" s="37" t="n"/>
      <c r="K83" s="53" t="n"/>
      <c r="L83" s="53" t="n"/>
      <c r="M83" s="53" t="n"/>
      <c r="N83" s="54" t="n"/>
      <c r="O83" s="57">
        <f>IF(COUNTA(A83,C83,F83,G83)=0,"",IF(OR(A83="",C83="",F83="",G83=""),"INCOMPLETO",IF(COUNTIF(Perguntas!$A$2:$A$31,C83)=0,"ID INVÁLIDO",IF(COUNTIF(Perguntas!$A$22:$A$31,C83)&gt;0,"EXTRA",IF(INDEX(Perguntas!$C$2:$C$21,MATCH(C83,Perguntas!$A$2:$A$21,0))="","PERGUNTA VAZIA",IF(COUNTIFS(Plataformas!$A$2:$A$7,F83,Plataformas!$C$2:$C$7,"Sim")=0,"FORA DO PLANO",IF(COUNTIFS($B$2:B83,B83,$C$2:C83,C83,$F$2:F83,F83)&gt;1,"DUPLICADO","OK")))))))</f>
        <v/>
      </c>
    </row>
    <row r="84" ht="15" customHeight="1" s="22">
      <c r="A84" s="38" t="n"/>
      <c r="B84" s="52">
        <f>IF(A84="","",DATE(YEAR(A84),MONTH(A84),1))</f>
        <v/>
      </c>
      <c r="C84" s="37" t="n"/>
      <c r="D84" s="42">
        <f>IF(C84="","",IFERROR(INDEX(Perguntas!$B$2:$B$31,MATCH(C84,Perguntas!$A$2:$A$31,0)),"ID inválido"))</f>
        <v/>
      </c>
      <c r="E84" s="42">
        <f>IF(C84="","",IFERROR(INDEX(Perguntas!$C$2:$C$31,MATCH(C84,Perguntas!$A$2:$A$31,0)),""))</f>
        <v/>
      </c>
      <c r="F84" s="37" t="n"/>
      <c r="G84" s="37" t="n"/>
      <c r="H84" s="53" t="n"/>
      <c r="I84" s="53" t="n"/>
      <c r="J84" s="37" t="n"/>
      <c r="K84" s="53" t="n"/>
      <c r="L84" s="53" t="n"/>
      <c r="M84" s="53" t="n"/>
      <c r="N84" s="54" t="n"/>
      <c r="O84" s="55">
        <f>IF(COUNTA(A84,C84,F84,G84)=0,"",IF(OR(A84="",C84="",F84="",G84=""),"INCOMPLETO",IF(COUNTIF(Perguntas!$A$2:$A$31,C84)=0,"ID INVÁLIDO",IF(COUNTIF(Perguntas!$A$22:$A$31,C84)&gt;0,"EXTRA",IF(INDEX(Perguntas!$C$2:$C$21,MATCH(C84,Perguntas!$A$2:$A$21,0))="","PERGUNTA VAZIA",IF(COUNTIFS(Plataformas!$A$2:$A$7,F84,Plataformas!$C$2:$C$7,"Sim")=0,"FORA DO PLANO",IF(COUNTIFS($B$2:B84,B84,$C$2:C84,C84,$F$2:F84,F84)&gt;1,"DUPLICADO","OK")))))))</f>
        <v/>
      </c>
    </row>
    <row r="85" ht="15" customHeight="1" s="22">
      <c r="A85" s="38" t="n"/>
      <c r="B85" s="56">
        <f>IF(A85="","",DATE(YEAR(A85),MONTH(A85),1))</f>
        <v/>
      </c>
      <c r="C85" s="37" t="n"/>
      <c r="D85" s="43">
        <f>IF(C85="","",IFERROR(INDEX(Perguntas!$B$2:$B$31,MATCH(C85,Perguntas!$A$2:$A$31,0)),"ID inválido"))</f>
        <v/>
      </c>
      <c r="E85" s="43">
        <f>IF(C85="","",IFERROR(INDEX(Perguntas!$C$2:$C$31,MATCH(C85,Perguntas!$A$2:$A$31,0)),""))</f>
        <v/>
      </c>
      <c r="F85" s="37" t="n"/>
      <c r="G85" s="37" t="n"/>
      <c r="H85" s="53" t="n"/>
      <c r="I85" s="53" t="n"/>
      <c r="J85" s="37" t="n"/>
      <c r="K85" s="53" t="n"/>
      <c r="L85" s="53" t="n"/>
      <c r="M85" s="53" t="n"/>
      <c r="N85" s="54" t="n"/>
      <c r="O85" s="57">
        <f>IF(COUNTA(A85,C85,F85,G85)=0,"",IF(OR(A85="",C85="",F85="",G85=""),"INCOMPLETO",IF(COUNTIF(Perguntas!$A$2:$A$31,C85)=0,"ID INVÁLIDO",IF(COUNTIF(Perguntas!$A$22:$A$31,C85)&gt;0,"EXTRA",IF(INDEX(Perguntas!$C$2:$C$21,MATCH(C85,Perguntas!$A$2:$A$21,0))="","PERGUNTA VAZIA",IF(COUNTIFS(Plataformas!$A$2:$A$7,F85,Plataformas!$C$2:$C$7,"Sim")=0,"FORA DO PLANO",IF(COUNTIFS($B$2:B85,B85,$C$2:C85,C85,$F$2:F85,F85)&gt;1,"DUPLICADO","OK")))))))</f>
        <v/>
      </c>
    </row>
    <row r="86" ht="15" customHeight="1" s="22">
      <c r="A86" s="38" t="n"/>
      <c r="B86" s="52">
        <f>IF(A86="","",DATE(YEAR(A86),MONTH(A86),1))</f>
        <v/>
      </c>
      <c r="C86" s="37" t="n"/>
      <c r="D86" s="42">
        <f>IF(C86="","",IFERROR(INDEX(Perguntas!$B$2:$B$31,MATCH(C86,Perguntas!$A$2:$A$31,0)),"ID inválido"))</f>
        <v/>
      </c>
      <c r="E86" s="42">
        <f>IF(C86="","",IFERROR(INDEX(Perguntas!$C$2:$C$31,MATCH(C86,Perguntas!$A$2:$A$31,0)),""))</f>
        <v/>
      </c>
      <c r="F86" s="37" t="n"/>
      <c r="G86" s="37" t="n"/>
      <c r="H86" s="53" t="n"/>
      <c r="I86" s="53" t="n"/>
      <c r="J86" s="37" t="n"/>
      <c r="K86" s="53" t="n"/>
      <c r="L86" s="53" t="n"/>
      <c r="M86" s="53" t="n"/>
      <c r="N86" s="54" t="n"/>
      <c r="O86" s="55">
        <f>IF(COUNTA(A86,C86,F86,G86)=0,"",IF(OR(A86="",C86="",F86="",G86=""),"INCOMPLETO",IF(COUNTIF(Perguntas!$A$2:$A$31,C86)=0,"ID INVÁLIDO",IF(COUNTIF(Perguntas!$A$22:$A$31,C86)&gt;0,"EXTRA",IF(INDEX(Perguntas!$C$2:$C$21,MATCH(C86,Perguntas!$A$2:$A$21,0))="","PERGUNTA VAZIA",IF(COUNTIFS(Plataformas!$A$2:$A$7,F86,Plataformas!$C$2:$C$7,"Sim")=0,"FORA DO PLANO",IF(COUNTIFS($B$2:B86,B86,$C$2:C86,C86,$F$2:F86,F86)&gt;1,"DUPLICADO","OK")))))))</f>
        <v/>
      </c>
    </row>
    <row r="87" ht="15" customHeight="1" s="22">
      <c r="A87" s="38" t="n"/>
      <c r="B87" s="56">
        <f>IF(A87="","",DATE(YEAR(A87),MONTH(A87),1))</f>
        <v/>
      </c>
      <c r="C87" s="37" t="n"/>
      <c r="D87" s="43">
        <f>IF(C87="","",IFERROR(INDEX(Perguntas!$B$2:$B$31,MATCH(C87,Perguntas!$A$2:$A$31,0)),"ID inválido"))</f>
        <v/>
      </c>
      <c r="E87" s="43">
        <f>IF(C87="","",IFERROR(INDEX(Perguntas!$C$2:$C$31,MATCH(C87,Perguntas!$A$2:$A$31,0)),""))</f>
        <v/>
      </c>
      <c r="F87" s="37" t="n"/>
      <c r="G87" s="37" t="n"/>
      <c r="H87" s="53" t="n"/>
      <c r="I87" s="53" t="n"/>
      <c r="J87" s="37" t="n"/>
      <c r="K87" s="53" t="n"/>
      <c r="L87" s="53" t="n"/>
      <c r="M87" s="53" t="n"/>
      <c r="N87" s="54" t="n"/>
      <c r="O87" s="57">
        <f>IF(COUNTA(A87,C87,F87,G87)=0,"",IF(OR(A87="",C87="",F87="",G87=""),"INCOMPLETO",IF(COUNTIF(Perguntas!$A$2:$A$31,C87)=0,"ID INVÁLIDO",IF(COUNTIF(Perguntas!$A$22:$A$31,C87)&gt;0,"EXTRA",IF(INDEX(Perguntas!$C$2:$C$21,MATCH(C87,Perguntas!$A$2:$A$21,0))="","PERGUNTA VAZIA",IF(COUNTIFS(Plataformas!$A$2:$A$7,F87,Plataformas!$C$2:$C$7,"Sim")=0,"FORA DO PLANO",IF(COUNTIFS($B$2:B87,B87,$C$2:C87,C87,$F$2:F87,F87)&gt;1,"DUPLICADO","OK")))))))</f>
        <v/>
      </c>
    </row>
    <row r="88" ht="15" customHeight="1" s="22">
      <c r="A88" s="38" t="n"/>
      <c r="B88" s="52">
        <f>IF(A88="","",DATE(YEAR(A88),MONTH(A88),1))</f>
        <v/>
      </c>
      <c r="C88" s="37" t="n"/>
      <c r="D88" s="42">
        <f>IF(C88="","",IFERROR(INDEX(Perguntas!$B$2:$B$31,MATCH(C88,Perguntas!$A$2:$A$31,0)),"ID inválido"))</f>
        <v/>
      </c>
      <c r="E88" s="42">
        <f>IF(C88="","",IFERROR(INDEX(Perguntas!$C$2:$C$31,MATCH(C88,Perguntas!$A$2:$A$31,0)),""))</f>
        <v/>
      </c>
      <c r="F88" s="37" t="n"/>
      <c r="G88" s="37" t="n"/>
      <c r="H88" s="53" t="n"/>
      <c r="I88" s="53" t="n"/>
      <c r="J88" s="37" t="n"/>
      <c r="K88" s="53" t="n"/>
      <c r="L88" s="53" t="n"/>
      <c r="M88" s="53" t="n"/>
      <c r="N88" s="54" t="n"/>
      <c r="O88" s="55">
        <f>IF(COUNTA(A88,C88,F88,G88)=0,"",IF(OR(A88="",C88="",F88="",G88=""),"INCOMPLETO",IF(COUNTIF(Perguntas!$A$2:$A$31,C88)=0,"ID INVÁLIDO",IF(COUNTIF(Perguntas!$A$22:$A$31,C88)&gt;0,"EXTRA",IF(INDEX(Perguntas!$C$2:$C$21,MATCH(C88,Perguntas!$A$2:$A$21,0))="","PERGUNTA VAZIA",IF(COUNTIFS(Plataformas!$A$2:$A$7,F88,Plataformas!$C$2:$C$7,"Sim")=0,"FORA DO PLANO",IF(COUNTIFS($B$2:B88,B88,$C$2:C88,C88,$F$2:F88,F88)&gt;1,"DUPLICADO","OK")))))))</f>
        <v/>
      </c>
    </row>
    <row r="89" ht="15" customHeight="1" s="22">
      <c r="A89" s="38" t="n"/>
      <c r="B89" s="56">
        <f>IF(A89="","",DATE(YEAR(A89),MONTH(A89),1))</f>
        <v/>
      </c>
      <c r="C89" s="37" t="n"/>
      <c r="D89" s="43">
        <f>IF(C89="","",IFERROR(INDEX(Perguntas!$B$2:$B$31,MATCH(C89,Perguntas!$A$2:$A$31,0)),"ID inválido"))</f>
        <v/>
      </c>
      <c r="E89" s="43">
        <f>IF(C89="","",IFERROR(INDEX(Perguntas!$C$2:$C$31,MATCH(C89,Perguntas!$A$2:$A$31,0)),""))</f>
        <v/>
      </c>
      <c r="F89" s="37" t="n"/>
      <c r="G89" s="37" t="n"/>
      <c r="H89" s="53" t="n"/>
      <c r="I89" s="53" t="n"/>
      <c r="J89" s="37" t="n"/>
      <c r="K89" s="53" t="n"/>
      <c r="L89" s="53" t="n"/>
      <c r="M89" s="53" t="n"/>
      <c r="N89" s="54" t="n"/>
      <c r="O89" s="57">
        <f>IF(COUNTA(A89,C89,F89,G89)=0,"",IF(OR(A89="",C89="",F89="",G89=""),"INCOMPLETO",IF(COUNTIF(Perguntas!$A$2:$A$31,C89)=0,"ID INVÁLIDO",IF(COUNTIF(Perguntas!$A$22:$A$31,C89)&gt;0,"EXTRA",IF(INDEX(Perguntas!$C$2:$C$21,MATCH(C89,Perguntas!$A$2:$A$21,0))="","PERGUNTA VAZIA",IF(COUNTIFS(Plataformas!$A$2:$A$7,F89,Plataformas!$C$2:$C$7,"Sim")=0,"FORA DO PLANO",IF(COUNTIFS($B$2:B89,B89,$C$2:C89,C89,$F$2:F89,F89)&gt;1,"DUPLICADO","OK")))))))</f>
        <v/>
      </c>
    </row>
    <row r="90" ht="15" customHeight="1" s="22">
      <c r="A90" s="38" t="n"/>
      <c r="B90" s="52">
        <f>IF(A90="","",DATE(YEAR(A90),MONTH(A90),1))</f>
        <v/>
      </c>
      <c r="C90" s="37" t="n"/>
      <c r="D90" s="42">
        <f>IF(C90="","",IFERROR(INDEX(Perguntas!$B$2:$B$31,MATCH(C90,Perguntas!$A$2:$A$31,0)),"ID inválido"))</f>
        <v/>
      </c>
      <c r="E90" s="42">
        <f>IF(C90="","",IFERROR(INDEX(Perguntas!$C$2:$C$31,MATCH(C90,Perguntas!$A$2:$A$31,0)),""))</f>
        <v/>
      </c>
      <c r="F90" s="37" t="n"/>
      <c r="G90" s="37" t="n"/>
      <c r="H90" s="53" t="n"/>
      <c r="I90" s="53" t="n"/>
      <c r="J90" s="37" t="n"/>
      <c r="K90" s="53" t="n"/>
      <c r="L90" s="53" t="n"/>
      <c r="M90" s="53" t="n"/>
      <c r="N90" s="54" t="n"/>
      <c r="O90" s="55">
        <f>IF(COUNTA(A90,C90,F90,G90)=0,"",IF(OR(A90="",C90="",F90="",G90=""),"INCOMPLETO",IF(COUNTIF(Perguntas!$A$2:$A$31,C90)=0,"ID INVÁLIDO",IF(COUNTIF(Perguntas!$A$22:$A$31,C90)&gt;0,"EXTRA",IF(INDEX(Perguntas!$C$2:$C$21,MATCH(C90,Perguntas!$A$2:$A$21,0))="","PERGUNTA VAZIA",IF(COUNTIFS(Plataformas!$A$2:$A$7,F90,Plataformas!$C$2:$C$7,"Sim")=0,"FORA DO PLANO",IF(COUNTIFS($B$2:B90,B90,$C$2:C90,C90,$F$2:F90,F90)&gt;1,"DUPLICADO","OK")))))))</f>
        <v/>
      </c>
    </row>
    <row r="91" ht="15" customHeight="1" s="22">
      <c r="A91" s="38" t="n"/>
      <c r="B91" s="56">
        <f>IF(A91="","",DATE(YEAR(A91),MONTH(A91),1))</f>
        <v/>
      </c>
      <c r="C91" s="37" t="n"/>
      <c r="D91" s="43">
        <f>IF(C91="","",IFERROR(INDEX(Perguntas!$B$2:$B$31,MATCH(C91,Perguntas!$A$2:$A$31,0)),"ID inválido"))</f>
        <v/>
      </c>
      <c r="E91" s="43">
        <f>IF(C91="","",IFERROR(INDEX(Perguntas!$C$2:$C$31,MATCH(C91,Perguntas!$A$2:$A$31,0)),""))</f>
        <v/>
      </c>
      <c r="F91" s="37" t="n"/>
      <c r="G91" s="37" t="n"/>
      <c r="H91" s="53" t="n"/>
      <c r="I91" s="53" t="n"/>
      <c r="J91" s="37" t="n"/>
      <c r="K91" s="53" t="n"/>
      <c r="L91" s="53" t="n"/>
      <c r="M91" s="53" t="n"/>
      <c r="N91" s="54" t="n"/>
      <c r="O91" s="57">
        <f>IF(COUNTA(A91,C91,F91,G91)=0,"",IF(OR(A91="",C91="",F91="",G91=""),"INCOMPLETO",IF(COUNTIF(Perguntas!$A$2:$A$31,C91)=0,"ID INVÁLIDO",IF(COUNTIF(Perguntas!$A$22:$A$31,C91)&gt;0,"EXTRA",IF(INDEX(Perguntas!$C$2:$C$21,MATCH(C91,Perguntas!$A$2:$A$21,0))="","PERGUNTA VAZIA",IF(COUNTIFS(Plataformas!$A$2:$A$7,F91,Plataformas!$C$2:$C$7,"Sim")=0,"FORA DO PLANO",IF(COUNTIFS($B$2:B91,B91,$C$2:C91,C91,$F$2:F91,F91)&gt;1,"DUPLICADO","OK")))))))</f>
        <v/>
      </c>
    </row>
    <row r="92" ht="15" customHeight="1" s="22">
      <c r="A92" s="38" t="n"/>
      <c r="B92" s="52">
        <f>IF(A92="","",DATE(YEAR(A92),MONTH(A92),1))</f>
        <v/>
      </c>
      <c r="C92" s="37" t="n"/>
      <c r="D92" s="42">
        <f>IF(C92="","",IFERROR(INDEX(Perguntas!$B$2:$B$31,MATCH(C92,Perguntas!$A$2:$A$31,0)),"ID inválido"))</f>
        <v/>
      </c>
      <c r="E92" s="42">
        <f>IF(C92="","",IFERROR(INDEX(Perguntas!$C$2:$C$31,MATCH(C92,Perguntas!$A$2:$A$31,0)),""))</f>
        <v/>
      </c>
      <c r="F92" s="37" t="n"/>
      <c r="G92" s="37" t="n"/>
      <c r="H92" s="53" t="n"/>
      <c r="I92" s="53" t="n"/>
      <c r="J92" s="37" t="n"/>
      <c r="K92" s="53" t="n"/>
      <c r="L92" s="53" t="n"/>
      <c r="M92" s="53" t="n"/>
      <c r="N92" s="54" t="n"/>
      <c r="O92" s="55">
        <f>IF(COUNTA(A92,C92,F92,G92)=0,"",IF(OR(A92="",C92="",F92="",G92=""),"INCOMPLETO",IF(COUNTIF(Perguntas!$A$2:$A$31,C92)=0,"ID INVÁLIDO",IF(COUNTIF(Perguntas!$A$22:$A$31,C92)&gt;0,"EXTRA",IF(INDEX(Perguntas!$C$2:$C$21,MATCH(C92,Perguntas!$A$2:$A$21,0))="","PERGUNTA VAZIA",IF(COUNTIFS(Plataformas!$A$2:$A$7,F92,Plataformas!$C$2:$C$7,"Sim")=0,"FORA DO PLANO",IF(COUNTIFS($B$2:B92,B92,$C$2:C92,C92,$F$2:F92,F92)&gt;1,"DUPLICADO","OK")))))))</f>
        <v/>
      </c>
    </row>
    <row r="93" ht="15" customHeight="1" s="22">
      <c r="A93" s="38" t="n"/>
      <c r="B93" s="56">
        <f>IF(A93="","",DATE(YEAR(A93),MONTH(A93),1))</f>
        <v/>
      </c>
      <c r="C93" s="37" t="n"/>
      <c r="D93" s="43">
        <f>IF(C93="","",IFERROR(INDEX(Perguntas!$B$2:$B$31,MATCH(C93,Perguntas!$A$2:$A$31,0)),"ID inválido"))</f>
        <v/>
      </c>
      <c r="E93" s="43">
        <f>IF(C93="","",IFERROR(INDEX(Perguntas!$C$2:$C$31,MATCH(C93,Perguntas!$A$2:$A$31,0)),""))</f>
        <v/>
      </c>
      <c r="F93" s="37" t="n"/>
      <c r="G93" s="37" t="n"/>
      <c r="H93" s="53" t="n"/>
      <c r="I93" s="53" t="n"/>
      <c r="J93" s="37" t="n"/>
      <c r="K93" s="53" t="n"/>
      <c r="L93" s="53" t="n"/>
      <c r="M93" s="53" t="n"/>
      <c r="N93" s="54" t="n"/>
      <c r="O93" s="57">
        <f>IF(COUNTA(A93,C93,F93,G93)=0,"",IF(OR(A93="",C93="",F93="",G93=""),"INCOMPLETO",IF(COUNTIF(Perguntas!$A$2:$A$31,C93)=0,"ID INVÁLIDO",IF(COUNTIF(Perguntas!$A$22:$A$31,C93)&gt;0,"EXTRA",IF(INDEX(Perguntas!$C$2:$C$21,MATCH(C93,Perguntas!$A$2:$A$21,0))="","PERGUNTA VAZIA",IF(COUNTIFS(Plataformas!$A$2:$A$7,F93,Plataformas!$C$2:$C$7,"Sim")=0,"FORA DO PLANO",IF(COUNTIFS($B$2:B93,B93,$C$2:C93,C93,$F$2:F93,F93)&gt;1,"DUPLICADO","OK")))))))</f>
        <v/>
      </c>
    </row>
    <row r="94" ht="15" customHeight="1" s="22">
      <c r="A94" s="38" t="n"/>
      <c r="B94" s="52">
        <f>IF(A94="","",DATE(YEAR(A94),MONTH(A94),1))</f>
        <v/>
      </c>
      <c r="C94" s="37" t="n"/>
      <c r="D94" s="42">
        <f>IF(C94="","",IFERROR(INDEX(Perguntas!$B$2:$B$31,MATCH(C94,Perguntas!$A$2:$A$31,0)),"ID inválido"))</f>
        <v/>
      </c>
      <c r="E94" s="42">
        <f>IF(C94="","",IFERROR(INDEX(Perguntas!$C$2:$C$31,MATCH(C94,Perguntas!$A$2:$A$31,0)),""))</f>
        <v/>
      </c>
      <c r="F94" s="37" t="n"/>
      <c r="G94" s="37" t="n"/>
      <c r="H94" s="53" t="n"/>
      <c r="I94" s="53" t="n"/>
      <c r="J94" s="37" t="n"/>
      <c r="K94" s="53" t="n"/>
      <c r="L94" s="53" t="n"/>
      <c r="M94" s="53" t="n"/>
      <c r="N94" s="54" t="n"/>
      <c r="O94" s="55">
        <f>IF(COUNTA(A94,C94,F94,G94)=0,"",IF(OR(A94="",C94="",F94="",G94=""),"INCOMPLETO",IF(COUNTIF(Perguntas!$A$2:$A$31,C94)=0,"ID INVÁLIDO",IF(COUNTIF(Perguntas!$A$22:$A$31,C94)&gt;0,"EXTRA",IF(INDEX(Perguntas!$C$2:$C$21,MATCH(C94,Perguntas!$A$2:$A$21,0))="","PERGUNTA VAZIA",IF(COUNTIFS(Plataformas!$A$2:$A$7,F94,Plataformas!$C$2:$C$7,"Sim")=0,"FORA DO PLANO",IF(COUNTIFS($B$2:B94,B94,$C$2:C94,C94,$F$2:F94,F94)&gt;1,"DUPLICADO","OK")))))))</f>
        <v/>
      </c>
    </row>
    <row r="95" ht="15" customHeight="1" s="22">
      <c r="A95" s="38" t="n"/>
      <c r="B95" s="56">
        <f>IF(A95="","",DATE(YEAR(A95),MONTH(A95),1))</f>
        <v/>
      </c>
      <c r="C95" s="37" t="n"/>
      <c r="D95" s="43">
        <f>IF(C95="","",IFERROR(INDEX(Perguntas!$B$2:$B$31,MATCH(C95,Perguntas!$A$2:$A$31,0)),"ID inválido"))</f>
        <v/>
      </c>
      <c r="E95" s="43">
        <f>IF(C95="","",IFERROR(INDEX(Perguntas!$C$2:$C$31,MATCH(C95,Perguntas!$A$2:$A$31,0)),""))</f>
        <v/>
      </c>
      <c r="F95" s="37" t="n"/>
      <c r="G95" s="37" t="n"/>
      <c r="H95" s="53" t="n"/>
      <c r="I95" s="53" t="n"/>
      <c r="J95" s="37" t="n"/>
      <c r="K95" s="53" t="n"/>
      <c r="L95" s="53" t="n"/>
      <c r="M95" s="53" t="n"/>
      <c r="N95" s="54" t="n"/>
      <c r="O95" s="57">
        <f>IF(COUNTA(A95,C95,F95,G95)=0,"",IF(OR(A95="",C95="",F95="",G95=""),"INCOMPLETO",IF(COUNTIF(Perguntas!$A$2:$A$31,C95)=0,"ID INVÁLIDO",IF(COUNTIF(Perguntas!$A$22:$A$31,C95)&gt;0,"EXTRA",IF(INDEX(Perguntas!$C$2:$C$21,MATCH(C95,Perguntas!$A$2:$A$21,0))="","PERGUNTA VAZIA",IF(COUNTIFS(Plataformas!$A$2:$A$7,F95,Plataformas!$C$2:$C$7,"Sim")=0,"FORA DO PLANO",IF(COUNTIFS($B$2:B95,B95,$C$2:C95,C95,$F$2:F95,F95)&gt;1,"DUPLICADO","OK")))))))</f>
        <v/>
      </c>
    </row>
    <row r="96" ht="15" customHeight="1" s="22">
      <c r="A96" s="38" t="n"/>
      <c r="B96" s="52">
        <f>IF(A96="","",DATE(YEAR(A96),MONTH(A96),1))</f>
        <v/>
      </c>
      <c r="C96" s="37" t="n"/>
      <c r="D96" s="42">
        <f>IF(C96="","",IFERROR(INDEX(Perguntas!$B$2:$B$31,MATCH(C96,Perguntas!$A$2:$A$31,0)),"ID inválido"))</f>
        <v/>
      </c>
      <c r="E96" s="42">
        <f>IF(C96="","",IFERROR(INDEX(Perguntas!$C$2:$C$31,MATCH(C96,Perguntas!$A$2:$A$31,0)),""))</f>
        <v/>
      </c>
      <c r="F96" s="37" t="n"/>
      <c r="G96" s="37" t="n"/>
      <c r="H96" s="53" t="n"/>
      <c r="I96" s="53" t="n"/>
      <c r="J96" s="37" t="n"/>
      <c r="K96" s="53" t="n"/>
      <c r="L96" s="53" t="n"/>
      <c r="M96" s="53" t="n"/>
      <c r="N96" s="54" t="n"/>
      <c r="O96" s="55">
        <f>IF(COUNTA(A96,C96,F96,G96)=0,"",IF(OR(A96="",C96="",F96="",G96=""),"INCOMPLETO",IF(COUNTIF(Perguntas!$A$2:$A$31,C96)=0,"ID INVÁLIDO",IF(COUNTIF(Perguntas!$A$22:$A$31,C96)&gt;0,"EXTRA",IF(INDEX(Perguntas!$C$2:$C$21,MATCH(C96,Perguntas!$A$2:$A$21,0))="","PERGUNTA VAZIA",IF(COUNTIFS(Plataformas!$A$2:$A$7,F96,Plataformas!$C$2:$C$7,"Sim")=0,"FORA DO PLANO",IF(COUNTIFS($B$2:B96,B96,$C$2:C96,C96,$F$2:F96,F96)&gt;1,"DUPLICADO","OK")))))))</f>
        <v/>
      </c>
    </row>
    <row r="97" ht="15" customHeight="1" s="22">
      <c r="A97" s="38" t="n"/>
      <c r="B97" s="56">
        <f>IF(A97="","",DATE(YEAR(A97),MONTH(A97),1))</f>
        <v/>
      </c>
      <c r="C97" s="37" t="n"/>
      <c r="D97" s="43">
        <f>IF(C97="","",IFERROR(INDEX(Perguntas!$B$2:$B$31,MATCH(C97,Perguntas!$A$2:$A$31,0)),"ID inválido"))</f>
        <v/>
      </c>
      <c r="E97" s="43">
        <f>IF(C97="","",IFERROR(INDEX(Perguntas!$C$2:$C$31,MATCH(C97,Perguntas!$A$2:$A$31,0)),""))</f>
        <v/>
      </c>
      <c r="F97" s="37" t="n"/>
      <c r="G97" s="37" t="n"/>
      <c r="H97" s="53" t="n"/>
      <c r="I97" s="53" t="n"/>
      <c r="J97" s="37" t="n"/>
      <c r="K97" s="53" t="n"/>
      <c r="L97" s="53" t="n"/>
      <c r="M97" s="53" t="n"/>
      <c r="N97" s="54" t="n"/>
      <c r="O97" s="57">
        <f>IF(COUNTA(A97,C97,F97,G97)=0,"",IF(OR(A97="",C97="",F97="",G97=""),"INCOMPLETO",IF(COUNTIF(Perguntas!$A$2:$A$31,C97)=0,"ID INVÁLIDO",IF(COUNTIF(Perguntas!$A$22:$A$31,C97)&gt;0,"EXTRA",IF(INDEX(Perguntas!$C$2:$C$21,MATCH(C97,Perguntas!$A$2:$A$21,0))="","PERGUNTA VAZIA",IF(COUNTIFS(Plataformas!$A$2:$A$7,F97,Plataformas!$C$2:$C$7,"Sim")=0,"FORA DO PLANO",IF(COUNTIFS($B$2:B97,B97,$C$2:C97,C97,$F$2:F97,F97)&gt;1,"DUPLICADO","OK")))))))</f>
        <v/>
      </c>
    </row>
    <row r="98" ht="15" customHeight="1" s="22">
      <c r="A98" s="38" t="n"/>
      <c r="B98" s="52">
        <f>IF(A98="","",DATE(YEAR(A98),MONTH(A98),1))</f>
        <v/>
      </c>
      <c r="C98" s="37" t="n"/>
      <c r="D98" s="42">
        <f>IF(C98="","",IFERROR(INDEX(Perguntas!$B$2:$B$31,MATCH(C98,Perguntas!$A$2:$A$31,0)),"ID inválido"))</f>
        <v/>
      </c>
      <c r="E98" s="42">
        <f>IF(C98="","",IFERROR(INDEX(Perguntas!$C$2:$C$31,MATCH(C98,Perguntas!$A$2:$A$31,0)),""))</f>
        <v/>
      </c>
      <c r="F98" s="37" t="n"/>
      <c r="G98" s="37" t="n"/>
      <c r="H98" s="53" t="n"/>
      <c r="I98" s="53" t="n"/>
      <c r="J98" s="37" t="n"/>
      <c r="K98" s="53" t="n"/>
      <c r="L98" s="53" t="n"/>
      <c r="M98" s="53" t="n"/>
      <c r="N98" s="54" t="n"/>
      <c r="O98" s="55">
        <f>IF(COUNTA(A98,C98,F98,G98)=0,"",IF(OR(A98="",C98="",F98="",G98=""),"INCOMPLETO",IF(COUNTIF(Perguntas!$A$2:$A$31,C98)=0,"ID INVÁLIDO",IF(COUNTIF(Perguntas!$A$22:$A$31,C98)&gt;0,"EXTRA",IF(INDEX(Perguntas!$C$2:$C$21,MATCH(C98,Perguntas!$A$2:$A$21,0))="","PERGUNTA VAZIA",IF(COUNTIFS(Plataformas!$A$2:$A$7,F98,Plataformas!$C$2:$C$7,"Sim")=0,"FORA DO PLANO",IF(COUNTIFS($B$2:B98,B98,$C$2:C98,C98,$F$2:F98,F98)&gt;1,"DUPLICADO","OK")))))))</f>
        <v/>
      </c>
    </row>
    <row r="99" ht="15" customHeight="1" s="22">
      <c r="A99" s="38" t="n"/>
      <c r="B99" s="56">
        <f>IF(A99="","",DATE(YEAR(A99),MONTH(A99),1))</f>
        <v/>
      </c>
      <c r="C99" s="37" t="n"/>
      <c r="D99" s="43">
        <f>IF(C99="","",IFERROR(INDEX(Perguntas!$B$2:$B$31,MATCH(C99,Perguntas!$A$2:$A$31,0)),"ID inválido"))</f>
        <v/>
      </c>
      <c r="E99" s="43">
        <f>IF(C99="","",IFERROR(INDEX(Perguntas!$C$2:$C$31,MATCH(C99,Perguntas!$A$2:$A$31,0)),""))</f>
        <v/>
      </c>
      <c r="F99" s="37" t="n"/>
      <c r="G99" s="37" t="n"/>
      <c r="H99" s="53" t="n"/>
      <c r="I99" s="53" t="n"/>
      <c r="J99" s="37" t="n"/>
      <c r="K99" s="53" t="n"/>
      <c r="L99" s="53" t="n"/>
      <c r="M99" s="53" t="n"/>
      <c r="N99" s="54" t="n"/>
      <c r="O99" s="57">
        <f>IF(COUNTA(A99,C99,F99,G99)=0,"",IF(OR(A99="",C99="",F99="",G99=""),"INCOMPLETO",IF(COUNTIF(Perguntas!$A$2:$A$31,C99)=0,"ID INVÁLIDO",IF(COUNTIF(Perguntas!$A$22:$A$31,C99)&gt;0,"EXTRA",IF(INDEX(Perguntas!$C$2:$C$21,MATCH(C99,Perguntas!$A$2:$A$21,0))="","PERGUNTA VAZIA",IF(COUNTIFS(Plataformas!$A$2:$A$7,F99,Plataformas!$C$2:$C$7,"Sim")=0,"FORA DO PLANO",IF(COUNTIFS($B$2:B99,B99,$C$2:C99,C99,$F$2:F99,F99)&gt;1,"DUPLICADO","OK")))))))</f>
        <v/>
      </c>
    </row>
    <row r="100" ht="15" customHeight="1" s="22">
      <c r="A100" s="38" t="n"/>
      <c r="B100" s="52">
        <f>IF(A100="","",DATE(YEAR(A100),MONTH(A100),1))</f>
        <v/>
      </c>
      <c r="C100" s="37" t="n"/>
      <c r="D100" s="42">
        <f>IF(C100="","",IFERROR(INDEX(Perguntas!$B$2:$B$31,MATCH(C100,Perguntas!$A$2:$A$31,0)),"ID inválido"))</f>
        <v/>
      </c>
      <c r="E100" s="42">
        <f>IF(C100="","",IFERROR(INDEX(Perguntas!$C$2:$C$31,MATCH(C100,Perguntas!$A$2:$A$31,0)),""))</f>
        <v/>
      </c>
      <c r="F100" s="37" t="n"/>
      <c r="G100" s="37" t="n"/>
      <c r="H100" s="53" t="n"/>
      <c r="I100" s="53" t="n"/>
      <c r="J100" s="37" t="n"/>
      <c r="K100" s="53" t="n"/>
      <c r="L100" s="53" t="n"/>
      <c r="M100" s="53" t="n"/>
      <c r="N100" s="54" t="n"/>
      <c r="O100" s="55">
        <f>IF(COUNTA(A100,C100,F100,G100)=0,"",IF(OR(A100="",C100="",F100="",G100=""),"INCOMPLETO",IF(COUNTIF(Perguntas!$A$2:$A$31,C100)=0,"ID INVÁLIDO",IF(COUNTIF(Perguntas!$A$22:$A$31,C100)&gt;0,"EXTRA",IF(INDEX(Perguntas!$C$2:$C$21,MATCH(C100,Perguntas!$A$2:$A$21,0))="","PERGUNTA VAZIA",IF(COUNTIFS(Plataformas!$A$2:$A$7,F100,Plataformas!$C$2:$C$7,"Sim")=0,"FORA DO PLANO",IF(COUNTIFS($B$2:B100,B100,$C$2:C100,C100,$F$2:F100,F100)&gt;1,"DUPLICADO","OK")))))))</f>
        <v/>
      </c>
    </row>
    <row r="101" ht="15" customHeight="1" s="22">
      <c r="A101" s="38" t="n"/>
      <c r="B101" s="56">
        <f>IF(A101="","",DATE(YEAR(A101),MONTH(A101),1))</f>
        <v/>
      </c>
      <c r="C101" s="37" t="n"/>
      <c r="D101" s="43">
        <f>IF(C101="","",IFERROR(INDEX(Perguntas!$B$2:$B$31,MATCH(C101,Perguntas!$A$2:$A$31,0)),"ID inválido"))</f>
        <v/>
      </c>
      <c r="E101" s="43">
        <f>IF(C101="","",IFERROR(INDEX(Perguntas!$C$2:$C$31,MATCH(C101,Perguntas!$A$2:$A$31,0)),""))</f>
        <v/>
      </c>
      <c r="F101" s="37" t="n"/>
      <c r="G101" s="37" t="n"/>
      <c r="H101" s="53" t="n"/>
      <c r="I101" s="53" t="n"/>
      <c r="J101" s="37" t="n"/>
      <c r="K101" s="53" t="n"/>
      <c r="L101" s="53" t="n"/>
      <c r="M101" s="53" t="n"/>
      <c r="N101" s="54" t="n"/>
      <c r="O101" s="57">
        <f>IF(COUNTA(A101,C101,F101,G101)=0,"",IF(OR(A101="",C101="",F101="",G101=""),"INCOMPLETO",IF(COUNTIF(Perguntas!$A$2:$A$31,C101)=0,"ID INVÁLIDO",IF(COUNTIF(Perguntas!$A$22:$A$31,C101)&gt;0,"EXTRA",IF(INDEX(Perguntas!$C$2:$C$21,MATCH(C101,Perguntas!$A$2:$A$21,0))="","PERGUNTA VAZIA",IF(COUNTIFS(Plataformas!$A$2:$A$7,F101,Plataformas!$C$2:$C$7,"Sim")=0,"FORA DO PLANO",IF(COUNTIFS($B$2:B101,B101,$C$2:C101,C101,$F$2:F101,F101)&gt;1,"DUPLICADO","OK")))))))</f>
        <v/>
      </c>
    </row>
    <row r="102" ht="15" customHeight="1" s="22">
      <c r="A102" s="38" t="n"/>
      <c r="B102" s="52">
        <f>IF(A102="","",DATE(YEAR(A102),MONTH(A102),1))</f>
        <v/>
      </c>
      <c r="C102" s="37" t="n"/>
      <c r="D102" s="42">
        <f>IF(C102="","",IFERROR(INDEX(Perguntas!$B$2:$B$31,MATCH(C102,Perguntas!$A$2:$A$31,0)),"ID inválido"))</f>
        <v/>
      </c>
      <c r="E102" s="42">
        <f>IF(C102="","",IFERROR(INDEX(Perguntas!$C$2:$C$31,MATCH(C102,Perguntas!$A$2:$A$31,0)),""))</f>
        <v/>
      </c>
      <c r="F102" s="37" t="n"/>
      <c r="G102" s="37" t="n"/>
      <c r="H102" s="53" t="n"/>
      <c r="I102" s="53" t="n"/>
      <c r="J102" s="37" t="n"/>
      <c r="K102" s="53" t="n"/>
      <c r="L102" s="53" t="n"/>
      <c r="M102" s="53" t="n"/>
      <c r="N102" s="54" t="n"/>
      <c r="O102" s="55">
        <f>IF(COUNTA(A102,C102,F102,G102)=0,"",IF(OR(A102="",C102="",F102="",G102=""),"INCOMPLETO",IF(COUNTIF(Perguntas!$A$2:$A$31,C102)=0,"ID INVÁLIDO",IF(COUNTIF(Perguntas!$A$22:$A$31,C102)&gt;0,"EXTRA",IF(INDEX(Perguntas!$C$2:$C$21,MATCH(C102,Perguntas!$A$2:$A$21,0))="","PERGUNTA VAZIA",IF(COUNTIFS(Plataformas!$A$2:$A$7,F102,Plataformas!$C$2:$C$7,"Sim")=0,"FORA DO PLANO",IF(COUNTIFS($B$2:B102,B102,$C$2:C102,C102,$F$2:F102,F102)&gt;1,"DUPLICADO","OK")))))))</f>
        <v/>
      </c>
    </row>
    <row r="103" ht="15" customHeight="1" s="22">
      <c r="A103" s="38" t="n"/>
      <c r="B103" s="56">
        <f>IF(A103="","",DATE(YEAR(A103),MONTH(A103),1))</f>
        <v/>
      </c>
      <c r="C103" s="37" t="n"/>
      <c r="D103" s="43">
        <f>IF(C103="","",IFERROR(INDEX(Perguntas!$B$2:$B$31,MATCH(C103,Perguntas!$A$2:$A$31,0)),"ID inválido"))</f>
        <v/>
      </c>
      <c r="E103" s="43">
        <f>IF(C103="","",IFERROR(INDEX(Perguntas!$C$2:$C$31,MATCH(C103,Perguntas!$A$2:$A$31,0)),""))</f>
        <v/>
      </c>
      <c r="F103" s="37" t="n"/>
      <c r="G103" s="37" t="n"/>
      <c r="H103" s="53" t="n"/>
      <c r="I103" s="53" t="n"/>
      <c r="J103" s="37" t="n"/>
      <c r="K103" s="53" t="n"/>
      <c r="L103" s="53" t="n"/>
      <c r="M103" s="53" t="n"/>
      <c r="N103" s="54" t="n"/>
      <c r="O103" s="57">
        <f>IF(COUNTA(A103,C103,F103,G103)=0,"",IF(OR(A103="",C103="",F103="",G103=""),"INCOMPLETO",IF(COUNTIF(Perguntas!$A$2:$A$31,C103)=0,"ID INVÁLIDO",IF(COUNTIF(Perguntas!$A$22:$A$31,C103)&gt;0,"EXTRA",IF(INDEX(Perguntas!$C$2:$C$21,MATCH(C103,Perguntas!$A$2:$A$21,0))="","PERGUNTA VAZIA",IF(COUNTIFS(Plataformas!$A$2:$A$7,F103,Plataformas!$C$2:$C$7,"Sim")=0,"FORA DO PLANO",IF(COUNTIFS($B$2:B103,B103,$C$2:C103,C103,$F$2:F103,F103)&gt;1,"DUPLICADO","OK")))))))</f>
        <v/>
      </c>
    </row>
    <row r="104" ht="15" customHeight="1" s="22">
      <c r="A104" s="38" t="n"/>
      <c r="B104" s="52">
        <f>IF(A104="","",DATE(YEAR(A104),MONTH(A104),1))</f>
        <v/>
      </c>
      <c r="C104" s="37" t="n"/>
      <c r="D104" s="42">
        <f>IF(C104="","",IFERROR(INDEX(Perguntas!$B$2:$B$31,MATCH(C104,Perguntas!$A$2:$A$31,0)),"ID inválido"))</f>
        <v/>
      </c>
      <c r="E104" s="42">
        <f>IF(C104="","",IFERROR(INDEX(Perguntas!$C$2:$C$31,MATCH(C104,Perguntas!$A$2:$A$31,0)),""))</f>
        <v/>
      </c>
      <c r="F104" s="37" t="n"/>
      <c r="G104" s="37" t="n"/>
      <c r="H104" s="53" t="n"/>
      <c r="I104" s="53" t="n"/>
      <c r="J104" s="37" t="n"/>
      <c r="K104" s="53" t="n"/>
      <c r="L104" s="53" t="n"/>
      <c r="M104" s="53" t="n"/>
      <c r="N104" s="54" t="n"/>
      <c r="O104" s="55">
        <f>IF(COUNTA(A104,C104,F104,G104)=0,"",IF(OR(A104="",C104="",F104="",G104=""),"INCOMPLETO",IF(COUNTIF(Perguntas!$A$2:$A$31,C104)=0,"ID INVÁLIDO",IF(COUNTIF(Perguntas!$A$22:$A$31,C104)&gt;0,"EXTRA",IF(INDEX(Perguntas!$C$2:$C$21,MATCH(C104,Perguntas!$A$2:$A$21,0))="","PERGUNTA VAZIA",IF(COUNTIFS(Plataformas!$A$2:$A$7,F104,Plataformas!$C$2:$C$7,"Sim")=0,"FORA DO PLANO",IF(COUNTIFS($B$2:B104,B104,$C$2:C104,C104,$F$2:F104,F104)&gt;1,"DUPLICADO","OK")))))))</f>
        <v/>
      </c>
    </row>
    <row r="105" ht="15" customHeight="1" s="22">
      <c r="A105" s="38" t="n"/>
      <c r="B105" s="56">
        <f>IF(A105="","",DATE(YEAR(A105),MONTH(A105),1))</f>
        <v/>
      </c>
      <c r="C105" s="37" t="n"/>
      <c r="D105" s="43">
        <f>IF(C105="","",IFERROR(INDEX(Perguntas!$B$2:$B$31,MATCH(C105,Perguntas!$A$2:$A$31,0)),"ID inválido"))</f>
        <v/>
      </c>
      <c r="E105" s="43">
        <f>IF(C105="","",IFERROR(INDEX(Perguntas!$C$2:$C$31,MATCH(C105,Perguntas!$A$2:$A$31,0)),""))</f>
        <v/>
      </c>
      <c r="F105" s="37" t="n"/>
      <c r="G105" s="37" t="n"/>
      <c r="H105" s="53" t="n"/>
      <c r="I105" s="53" t="n"/>
      <c r="J105" s="37" t="n"/>
      <c r="K105" s="53" t="n"/>
      <c r="L105" s="53" t="n"/>
      <c r="M105" s="53" t="n"/>
      <c r="N105" s="54" t="n"/>
      <c r="O105" s="57">
        <f>IF(COUNTA(A105,C105,F105,G105)=0,"",IF(OR(A105="",C105="",F105="",G105=""),"INCOMPLETO",IF(COUNTIF(Perguntas!$A$2:$A$31,C105)=0,"ID INVÁLIDO",IF(COUNTIF(Perguntas!$A$22:$A$31,C105)&gt;0,"EXTRA",IF(INDEX(Perguntas!$C$2:$C$21,MATCH(C105,Perguntas!$A$2:$A$21,0))="","PERGUNTA VAZIA",IF(COUNTIFS(Plataformas!$A$2:$A$7,F105,Plataformas!$C$2:$C$7,"Sim")=0,"FORA DO PLANO",IF(COUNTIFS($B$2:B105,B105,$C$2:C105,C105,$F$2:F105,F105)&gt;1,"DUPLICADO","OK")))))))</f>
        <v/>
      </c>
    </row>
    <row r="106" ht="15" customHeight="1" s="22">
      <c r="A106" s="38" t="n"/>
      <c r="B106" s="52">
        <f>IF(A106="","",DATE(YEAR(A106),MONTH(A106),1))</f>
        <v/>
      </c>
      <c r="C106" s="37" t="n"/>
      <c r="D106" s="42">
        <f>IF(C106="","",IFERROR(INDEX(Perguntas!$B$2:$B$31,MATCH(C106,Perguntas!$A$2:$A$31,0)),"ID inválido"))</f>
        <v/>
      </c>
      <c r="E106" s="42">
        <f>IF(C106="","",IFERROR(INDEX(Perguntas!$C$2:$C$31,MATCH(C106,Perguntas!$A$2:$A$31,0)),""))</f>
        <v/>
      </c>
      <c r="F106" s="37" t="n"/>
      <c r="G106" s="37" t="n"/>
      <c r="H106" s="53" t="n"/>
      <c r="I106" s="53" t="n"/>
      <c r="J106" s="37" t="n"/>
      <c r="K106" s="53" t="n"/>
      <c r="L106" s="53" t="n"/>
      <c r="M106" s="53" t="n"/>
      <c r="N106" s="54" t="n"/>
      <c r="O106" s="55">
        <f>IF(COUNTA(A106,C106,F106,G106)=0,"",IF(OR(A106="",C106="",F106="",G106=""),"INCOMPLETO",IF(COUNTIF(Perguntas!$A$2:$A$31,C106)=0,"ID INVÁLIDO",IF(COUNTIF(Perguntas!$A$22:$A$31,C106)&gt;0,"EXTRA",IF(INDEX(Perguntas!$C$2:$C$21,MATCH(C106,Perguntas!$A$2:$A$21,0))="","PERGUNTA VAZIA",IF(COUNTIFS(Plataformas!$A$2:$A$7,F106,Plataformas!$C$2:$C$7,"Sim")=0,"FORA DO PLANO",IF(COUNTIFS($B$2:B106,B106,$C$2:C106,C106,$F$2:F106,F106)&gt;1,"DUPLICADO","OK")))))))</f>
        <v/>
      </c>
    </row>
    <row r="107" ht="15" customHeight="1" s="22">
      <c r="A107" s="38" t="n"/>
      <c r="B107" s="56">
        <f>IF(A107="","",DATE(YEAR(A107),MONTH(A107),1))</f>
        <v/>
      </c>
      <c r="C107" s="37" t="n"/>
      <c r="D107" s="43">
        <f>IF(C107="","",IFERROR(INDEX(Perguntas!$B$2:$B$31,MATCH(C107,Perguntas!$A$2:$A$31,0)),"ID inválido"))</f>
        <v/>
      </c>
      <c r="E107" s="43">
        <f>IF(C107="","",IFERROR(INDEX(Perguntas!$C$2:$C$31,MATCH(C107,Perguntas!$A$2:$A$31,0)),""))</f>
        <v/>
      </c>
      <c r="F107" s="37" t="n"/>
      <c r="G107" s="37" t="n"/>
      <c r="H107" s="53" t="n"/>
      <c r="I107" s="53" t="n"/>
      <c r="J107" s="37" t="n"/>
      <c r="K107" s="53" t="n"/>
      <c r="L107" s="53" t="n"/>
      <c r="M107" s="53" t="n"/>
      <c r="N107" s="54" t="n"/>
      <c r="O107" s="57">
        <f>IF(COUNTA(A107,C107,F107,G107)=0,"",IF(OR(A107="",C107="",F107="",G107=""),"INCOMPLETO",IF(COUNTIF(Perguntas!$A$2:$A$31,C107)=0,"ID INVÁLIDO",IF(COUNTIF(Perguntas!$A$22:$A$31,C107)&gt;0,"EXTRA",IF(INDEX(Perguntas!$C$2:$C$21,MATCH(C107,Perguntas!$A$2:$A$21,0))="","PERGUNTA VAZIA",IF(COUNTIFS(Plataformas!$A$2:$A$7,F107,Plataformas!$C$2:$C$7,"Sim")=0,"FORA DO PLANO",IF(COUNTIFS($B$2:B107,B107,$C$2:C107,C107,$F$2:F107,F107)&gt;1,"DUPLICADO","OK")))))))</f>
        <v/>
      </c>
    </row>
    <row r="108" ht="15" customHeight="1" s="22">
      <c r="A108" s="38" t="n"/>
      <c r="B108" s="52">
        <f>IF(A108="","",DATE(YEAR(A108),MONTH(A108),1))</f>
        <v/>
      </c>
      <c r="C108" s="37" t="n"/>
      <c r="D108" s="42">
        <f>IF(C108="","",IFERROR(INDEX(Perguntas!$B$2:$B$31,MATCH(C108,Perguntas!$A$2:$A$31,0)),"ID inválido"))</f>
        <v/>
      </c>
      <c r="E108" s="42">
        <f>IF(C108="","",IFERROR(INDEX(Perguntas!$C$2:$C$31,MATCH(C108,Perguntas!$A$2:$A$31,0)),""))</f>
        <v/>
      </c>
      <c r="F108" s="37" t="n"/>
      <c r="G108" s="37" t="n"/>
      <c r="H108" s="53" t="n"/>
      <c r="I108" s="53" t="n"/>
      <c r="J108" s="37" t="n"/>
      <c r="K108" s="53" t="n"/>
      <c r="L108" s="53" t="n"/>
      <c r="M108" s="53" t="n"/>
      <c r="N108" s="54" t="n"/>
      <c r="O108" s="55">
        <f>IF(COUNTA(A108,C108,F108,G108)=0,"",IF(OR(A108="",C108="",F108="",G108=""),"INCOMPLETO",IF(COUNTIF(Perguntas!$A$2:$A$31,C108)=0,"ID INVÁLIDO",IF(COUNTIF(Perguntas!$A$22:$A$31,C108)&gt;0,"EXTRA",IF(INDEX(Perguntas!$C$2:$C$21,MATCH(C108,Perguntas!$A$2:$A$21,0))="","PERGUNTA VAZIA",IF(COUNTIFS(Plataformas!$A$2:$A$7,F108,Plataformas!$C$2:$C$7,"Sim")=0,"FORA DO PLANO",IF(COUNTIFS($B$2:B108,B108,$C$2:C108,C108,$F$2:F108,F108)&gt;1,"DUPLICADO","OK")))))))</f>
        <v/>
      </c>
    </row>
    <row r="109" ht="15" customHeight="1" s="22">
      <c r="A109" s="38" t="n"/>
      <c r="B109" s="56">
        <f>IF(A109="","",DATE(YEAR(A109),MONTH(A109),1))</f>
        <v/>
      </c>
      <c r="C109" s="37" t="n"/>
      <c r="D109" s="43">
        <f>IF(C109="","",IFERROR(INDEX(Perguntas!$B$2:$B$31,MATCH(C109,Perguntas!$A$2:$A$31,0)),"ID inválido"))</f>
        <v/>
      </c>
      <c r="E109" s="43">
        <f>IF(C109="","",IFERROR(INDEX(Perguntas!$C$2:$C$31,MATCH(C109,Perguntas!$A$2:$A$31,0)),""))</f>
        <v/>
      </c>
      <c r="F109" s="37" t="n"/>
      <c r="G109" s="37" t="n"/>
      <c r="H109" s="53" t="n"/>
      <c r="I109" s="53" t="n"/>
      <c r="J109" s="37" t="n"/>
      <c r="K109" s="53" t="n"/>
      <c r="L109" s="53" t="n"/>
      <c r="M109" s="53" t="n"/>
      <c r="N109" s="54" t="n"/>
      <c r="O109" s="57">
        <f>IF(COUNTA(A109,C109,F109,G109)=0,"",IF(OR(A109="",C109="",F109="",G109=""),"INCOMPLETO",IF(COUNTIF(Perguntas!$A$2:$A$31,C109)=0,"ID INVÁLIDO",IF(COUNTIF(Perguntas!$A$22:$A$31,C109)&gt;0,"EXTRA",IF(INDEX(Perguntas!$C$2:$C$21,MATCH(C109,Perguntas!$A$2:$A$21,0))="","PERGUNTA VAZIA",IF(COUNTIFS(Plataformas!$A$2:$A$7,F109,Plataformas!$C$2:$C$7,"Sim")=0,"FORA DO PLANO",IF(COUNTIFS($B$2:B109,B109,$C$2:C109,C109,$F$2:F109,F109)&gt;1,"DUPLICADO","OK")))))))</f>
        <v/>
      </c>
    </row>
    <row r="110" ht="15" customHeight="1" s="22">
      <c r="A110" s="38" t="n"/>
      <c r="B110" s="52">
        <f>IF(A110="","",DATE(YEAR(A110),MONTH(A110),1))</f>
        <v/>
      </c>
      <c r="C110" s="37" t="n"/>
      <c r="D110" s="42">
        <f>IF(C110="","",IFERROR(INDEX(Perguntas!$B$2:$B$31,MATCH(C110,Perguntas!$A$2:$A$31,0)),"ID inválido"))</f>
        <v/>
      </c>
      <c r="E110" s="42">
        <f>IF(C110="","",IFERROR(INDEX(Perguntas!$C$2:$C$31,MATCH(C110,Perguntas!$A$2:$A$31,0)),""))</f>
        <v/>
      </c>
      <c r="F110" s="37" t="n"/>
      <c r="G110" s="37" t="n"/>
      <c r="H110" s="53" t="n"/>
      <c r="I110" s="53" t="n"/>
      <c r="J110" s="37" t="n"/>
      <c r="K110" s="53" t="n"/>
      <c r="L110" s="53" t="n"/>
      <c r="M110" s="53" t="n"/>
      <c r="N110" s="54" t="n"/>
      <c r="O110" s="55">
        <f>IF(COUNTA(A110,C110,F110,G110)=0,"",IF(OR(A110="",C110="",F110="",G110=""),"INCOMPLETO",IF(COUNTIF(Perguntas!$A$2:$A$31,C110)=0,"ID INVÁLIDO",IF(COUNTIF(Perguntas!$A$22:$A$31,C110)&gt;0,"EXTRA",IF(INDEX(Perguntas!$C$2:$C$21,MATCH(C110,Perguntas!$A$2:$A$21,0))="","PERGUNTA VAZIA",IF(COUNTIFS(Plataformas!$A$2:$A$7,F110,Plataformas!$C$2:$C$7,"Sim")=0,"FORA DO PLANO",IF(COUNTIFS($B$2:B110,B110,$C$2:C110,C110,$F$2:F110,F110)&gt;1,"DUPLICADO","OK")))))))</f>
        <v/>
      </c>
    </row>
    <row r="111" ht="15" customHeight="1" s="22">
      <c r="A111" s="38" t="n"/>
      <c r="B111" s="56">
        <f>IF(A111="","",DATE(YEAR(A111),MONTH(A111),1))</f>
        <v/>
      </c>
      <c r="C111" s="37" t="n"/>
      <c r="D111" s="43">
        <f>IF(C111="","",IFERROR(INDEX(Perguntas!$B$2:$B$31,MATCH(C111,Perguntas!$A$2:$A$31,0)),"ID inválido"))</f>
        <v/>
      </c>
      <c r="E111" s="43">
        <f>IF(C111="","",IFERROR(INDEX(Perguntas!$C$2:$C$31,MATCH(C111,Perguntas!$A$2:$A$31,0)),""))</f>
        <v/>
      </c>
      <c r="F111" s="37" t="n"/>
      <c r="G111" s="37" t="n"/>
      <c r="H111" s="53" t="n"/>
      <c r="I111" s="53" t="n"/>
      <c r="J111" s="37" t="n"/>
      <c r="K111" s="53" t="n"/>
      <c r="L111" s="53" t="n"/>
      <c r="M111" s="53" t="n"/>
      <c r="N111" s="54" t="n"/>
      <c r="O111" s="57">
        <f>IF(COUNTA(A111,C111,F111,G111)=0,"",IF(OR(A111="",C111="",F111="",G111=""),"INCOMPLETO",IF(COUNTIF(Perguntas!$A$2:$A$31,C111)=0,"ID INVÁLIDO",IF(COUNTIF(Perguntas!$A$22:$A$31,C111)&gt;0,"EXTRA",IF(INDEX(Perguntas!$C$2:$C$21,MATCH(C111,Perguntas!$A$2:$A$21,0))="","PERGUNTA VAZIA",IF(COUNTIFS(Plataformas!$A$2:$A$7,F111,Plataformas!$C$2:$C$7,"Sim")=0,"FORA DO PLANO",IF(COUNTIFS($B$2:B111,B111,$C$2:C111,C111,$F$2:F111,F111)&gt;1,"DUPLICADO","OK")))))))</f>
        <v/>
      </c>
    </row>
    <row r="112" ht="15" customHeight="1" s="22">
      <c r="A112" s="38" t="n"/>
      <c r="B112" s="52">
        <f>IF(A112="","",DATE(YEAR(A112),MONTH(A112),1))</f>
        <v/>
      </c>
      <c r="C112" s="37" t="n"/>
      <c r="D112" s="42">
        <f>IF(C112="","",IFERROR(INDEX(Perguntas!$B$2:$B$31,MATCH(C112,Perguntas!$A$2:$A$31,0)),"ID inválido"))</f>
        <v/>
      </c>
      <c r="E112" s="42">
        <f>IF(C112="","",IFERROR(INDEX(Perguntas!$C$2:$C$31,MATCH(C112,Perguntas!$A$2:$A$31,0)),""))</f>
        <v/>
      </c>
      <c r="F112" s="37" t="n"/>
      <c r="G112" s="37" t="n"/>
      <c r="H112" s="53" t="n"/>
      <c r="I112" s="53" t="n"/>
      <c r="J112" s="37" t="n"/>
      <c r="K112" s="53" t="n"/>
      <c r="L112" s="53" t="n"/>
      <c r="M112" s="53" t="n"/>
      <c r="N112" s="54" t="n"/>
      <c r="O112" s="55">
        <f>IF(COUNTA(A112,C112,F112,G112)=0,"",IF(OR(A112="",C112="",F112="",G112=""),"INCOMPLETO",IF(COUNTIF(Perguntas!$A$2:$A$31,C112)=0,"ID INVÁLIDO",IF(COUNTIF(Perguntas!$A$22:$A$31,C112)&gt;0,"EXTRA",IF(INDEX(Perguntas!$C$2:$C$21,MATCH(C112,Perguntas!$A$2:$A$21,0))="","PERGUNTA VAZIA",IF(COUNTIFS(Plataformas!$A$2:$A$7,F112,Plataformas!$C$2:$C$7,"Sim")=0,"FORA DO PLANO",IF(COUNTIFS($B$2:B112,B112,$C$2:C112,C112,$F$2:F112,F112)&gt;1,"DUPLICADO","OK")))))))</f>
        <v/>
      </c>
    </row>
    <row r="113" ht="15" customHeight="1" s="22">
      <c r="A113" s="38" t="n"/>
      <c r="B113" s="56">
        <f>IF(A113="","",DATE(YEAR(A113),MONTH(A113),1))</f>
        <v/>
      </c>
      <c r="C113" s="37" t="n"/>
      <c r="D113" s="43">
        <f>IF(C113="","",IFERROR(INDEX(Perguntas!$B$2:$B$31,MATCH(C113,Perguntas!$A$2:$A$31,0)),"ID inválido"))</f>
        <v/>
      </c>
      <c r="E113" s="43">
        <f>IF(C113="","",IFERROR(INDEX(Perguntas!$C$2:$C$31,MATCH(C113,Perguntas!$A$2:$A$31,0)),""))</f>
        <v/>
      </c>
      <c r="F113" s="37" t="n"/>
      <c r="G113" s="37" t="n"/>
      <c r="H113" s="53" t="n"/>
      <c r="I113" s="53" t="n"/>
      <c r="J113" s="37" t="n"/>
      <c r="K113" s="53" t="n"/>
      <c r="L113" s="53" t="n"/>
      <c r="M113" s="53" t="n"/>
      <c r="N113" s="54" t="n"/>
      <c r="O113" s="57">
        <f>IF(COUNTA(A113,C113,F113,G113)=0,"",IF(OR(A113="",C113="",F113="",G113=""),"INCOMPLETO",IF(COUNTIF(Perguntas!$A$2:$A$31,C113)=0,"ID INVÁLIDO",IF(COUNTIF(Perguntas!$A$22:$A$31,C113)&gt;0,"EXTRA",IF(INDEX(Perguntas!$C$2:$C$21,MATCH(C113,Perguntas!$A$2:$A$21,0))="","PERGUNTA VAZIA",IF(COUNTIFS(Plataformas!$A$2:$A$7,F113,Plataformas!$C$2:$C$7,"Sim")=0,"FORA DO PLANO",IF(COUNTIFS($B$2:B113,B113,$C$2:C113,C113,$F$2:F113,F113)&gt;1,"DUPLICADO","OK")))))))</f>
        <v/>
      </c>
    </row>
    <row r="114" ht="15" customHeight="1" s="22">
      <c r="A114" s="38" t="n"/>
      <c r="B114" s="52">
        <f>IF(A114="","",DATE(YEAR(A114),MONTH(A114),1))</f>
        <v/>
      </c>
      <c r="C114" s="37" t="n"/>
      <c r="D114" s="42">
        <f>IF(C114="","",IFERROR(INDEX(Perguntas!$B$2:$B$31,MATCH(C114,Perguntas!$A$2:$A$31,0)),"ID inválido"))</f>
        <v/>
      </c>
      <c r="E114" s="42">
        <f>IF(C114="","",IFERROR(INDEX(Perguntas!$C$2:$C$31,MATCH(C114,Perguntas!$A$2:$A$31,0)),""))</f>
        <v/>
      </c>
      <c r="F114" s="37" t="n"/>
      <c r="G114" s="37" t="n"/>
      <c r="H114" s="53" t="n"/>
      <c r="I114" s="53" t="n"/>
      <c r="J114" s="37" t="n"/>
      <c r="K114" s="53" t="n"/>
      <c r="L114" s="53" t="n"/>
      <c r="M114" s="53" t="n"/>
      <c r="N114" s="54" t="n"/>
      <c r="O114" s="55">
        <f>IF(COUNTA(A114,C114,F114,G114)=0,"",IF(OR(A114="",C114="",F114="",G114=""),"INCOMPLETO",IF(COUNTIF(Perguntas!$A$2:$A$31,C114)=0,"ID INVÁLIDO",IF(COUNTIF(Perguntas!$A$22:$A$31,C114)&gt;0,"EXTRA",IF(INDEX(Perguntas!$C$2:$C$21,MATCH(C114,Perguntas!$A$2:$A$21,0))="","PERGUNTA VAZIA",IF(COUNTIFS(Plataformas!$A$2:$A$7,F114,Plataformas!$C$2:$C$7,"Sim")=0,"FORA DO PLANO",IF(COUNTIFS($B$2:B114,B114,$C$2:C114,C114,$F$2:F114,F114)&gt;1,"DUPLICADO","OK")))))))</f>
        <v/>
      </c>
    </row>
    <row r="115" ht="15" customHeight="1" s="22">
      <c r="A115" s="38" t="n"/>
      <c r="B115" s="56">
        <f>IF(A115="","",DATE(YEAR(A115),MONTH(A115),1))</f>
        <v/>
      </c>
      <c r="C115" s="37" t="n"/>
      <c r="D115" s="43">
        <f>IF(C115="","",IFERROR(INDEX(Perguntas!$B$2:$B$31,MATCH(C115,Perguntas!$A$2:$A$31,0)),"ID inválido"))</f>
        <v/>
      </c>
      <c r="E115" s="43">
        <f>IF(C115="","",IFERROR(INDEX(Perguntas!$C$2:$C$31,MATCH(C115,Perguntas!$A$2:$A$31,0)),""))</f>
        <v/>
      </c>
      <c r="F115" s="37" t="n"/>
      <c r="G115" s="37" t="n"/>
      <c r="H115" s="53" t="n"/>
      <c r="I115" s="53" t="n"/>
      <c r="J115" s="37" t="n"/>
      <c r="K115" s="53" t="n"/>
      <c r="L115" s="53" t="n"/>
      <c r="M115" s="53" t="n"/>
      <c r="N115" s="54" t="n"/>
      <c r="O115" s="57">
        <f>IF(COUNTA(A115,C115,F115,G115)=0,"",IF(OR(A115="",C115="",F115="",G115=""),"INCOMPLETO",IF(COUNTIF(Perguntas!$A$2:$A$31,C115)=0,"ID INVÁLIDO",IF(COUNTIF(Perguntas!$A$22:$A$31,C115)&gt;0,"EXTRA",IF(INDEX(Perguntas!$C$2:$C$21,MATCH(C115,Perguntas!$A$2:$A$21,0))="","PERGUNTA VAZIA",IF(COUNTIFS(Plataformas!$A$2:$A$7,F115,Plataformas!$C$2:$C$7,"Sim")=0,"FORA DO PLANO",IF(COUNTIFS($B$2:B115,B115,$C$2:C115,C115,$F$2:F115,F115)&gt;1,"DUPLICADO","OK")))))))</f>
        <v/>
      </c>
    </row>
    <row r="116" ht="15" customHeight="1" s="22">
      <c r="A116" s="38" t="n"/>
      <c r="B116" s="52">
        <f>IF(A116="","",DATE(YEAR(A116),MONTH(A116),1))</f>
        <v/>
      </c>
      <c r="C116" s="37" t="n"/>
      <c r="D116" s="42">
        <f>IF(C116="","",IFERROR(INDEX(Perguntas!$B$2:$B$31,MATCH(C116,Perguntas!$A$2:$A$31,0)),"ID inválido"))</f>
        <v/>
      </c>
      <c r="E116" s="42">
        <f>IF(C116="","",IFERROR(INDEX(Perguntas!$C$2:$C$31,MATCH(C116,Perguntas!$A$2:$A$31,0)),""))</f>
        <v/>
      </c>
      <c r="F116" s="37" t="n"/>
      <c r="G116" s="37" t="n"/>
      <c r="H116" s="53" t="n"/>
      <c r="I116" s="53" t="n"/>
      <c r="J116" s="37" t="n"/>
      <c r="K116" s="53" t="n"/>
      <c r="L116" s="53" t="n"/>
      <c r="M116" s="53" t="n"/>
      <c r="N116" s="54" t="n"/>
      <c r="O116" s="55">
        <f>IF(COUNTA(A116,C116,F116,G116)=0,"",IF(OR(A116="",C116="",F116="",G116=""),"INCOMPLETO",IF(COUNTIF(Perguntas!$A$2:$A$31,C116)=0,"ID INVÁLIDO",IF(COUNTIF(Perguntas!$A$22:$A$31,C116)&gt;0,"EXTRA",IF(INDEX(Perguntas!$C$2:$C$21,MATCH(C116,Perguntas!$A$2:$A$21,0))="","PERGUNTA VAZIA",IF(COUNTIFS(Plataformas!$A$2:$A$7,F116,Plataformas!$C$2:$C$7,"Sim")=0,"FORA DO PLANO",IF(COUNTIFS($B$2:B116,B116,$C$2:C116,C116,$F$2:F116,F116)&gt;1,"DUPLICADO","OK")))))))</f>
        <v/>
      </c>
    </row>
    <row r="117" ht="15" customHeight="1" s="22">
      <c r="A117" s="38" t="n"/>
      <c r="B117" s="56">
        <f>IF(A117="","",DATE(YEAR(A117),MONTH(A117),1))</f>
        <v/>
      </c>
      <c r="C117" s="37" t="n"/>
      <c r="D117" s="43">
        <f>IF(C117="","",IFERROR(INDEX(Perguntas!$B$2:$B$31,MATCH(C117,Perguntas!$A$2:$A$31,0)),"ID inválido"))</f>
        <v/>
      </c>
      <c r="E117" s="43">
        <f>IF(C117="","",IFERROR(INDEX(Perguntas!$C$2:$C$31,MATCH(C117,Perguntas!$A$2:$A$31,0)),""))</f>
        <v/>
      </c>
      <c r="F117" s="37" t="n"/>
      <c r="G117" s="37" t="n"/>
      <c r="H117" s="53" t="n"/>
      <c r="I117" s="53" t="n"/>
      <c r="J117" s="37" t="n"/>
      <c r="K117" s="53" t="n"/>
      <c r="L117" s="53" t="n"/>
      <c r="M117" s="53" t="n"/>
      <c r="N117" s="54" t="n"/>
      <c r="O117" s="57">
        <f>IF(COUNTA(A117,C117,F117,G117)=0,"",IF(OR(A117="",C117="",F117="",G117=""),"INCOMPLETO",IF(COUNTIF(Perguntas!$A$2:$A$31,C117)=0,"ID INVÁLIDO",IF(COUNTIF(Perguntas!$A$22:$A$31,C117)&gt;0,"EXTRA",IF(INDEX(Perguntas!$C$2:$C$21,MATCH(C117,Perguntas!$A$2:$A$21,0))="","PERGUNTA VAZIA",IF(COUNTIFS(Plataformas!$A$2:$A$7,F117,Plataformas!$C$2:$C$7,"Sim")=0,"FORA DO PLANO",IF(COUNTIFS($B$2:B117,B117,$C$2:C117,C117,$F$2:F117,F117)&gt;1,"DUPLICADO","OK")))))))</f>
        <v/>
      </c>
    </row>
    <row r="118" ht="15" customHeight="1" s="22">
      <c r="A118" s="38" t="n"/>
      <c r="B118" s="52">
        <f>IF(A118="","",DATE(YEAR(A118),MONTH(A118),1))</f>
        <v/>
      </c>
      <c r="C118" s="37" t="n"/>
      <c r="D118" s="42">
        <f>IF(C118="","",IFERROR(INDEX(Perguntas!$B$2:$B$31,MATCH(C118,Perguntas!$A$2:$A$31,0)),"ID inválido"))</f>
        <v/>
      </c>
      <c r="E118" s="42">
        <f>IF(C118="","",IFERROR(INDEX(Perguntas!$C$2:$C$31,MATCH(C118,Perguntas!$A$2:$A$31,0)),""))</f>
        <v/>
      </c>
      <c r="F118" s="37" t="n"/>
      <c r="G118" s="37" t="n"/>
      <c r="H118" s="53" t="n"/>
      <c r="I118" s="53" t="n"/>
      <c r="J118" s="37" t="n"/>
      <c r="K118" s="53" t="n"/>
      <c r="L118" s="53" t="n"/>
      <c r="M118" s="53" t="n"/>
      <c r="N118" s="54" t="n"/>
      <c r="O118" s="55">
        <f>IF(COUNTA(A118,C118,F118,G118)=0,"",IF(OR(A118="",C118="",F118="",G118=""),"INCOMPLETO",IF(COUNTIF(Perguntas!$A$2:$A$31,C118)=0,"ID INVÁLIDO",IF(COUNTIF(Perguntas!$A$22:$A$31,C118)&gt;0,"EXTRA",IF(INDEX(Perguntas!$C$2:$C$21,MATCH(C118,Perguntas!$A$2:$A$21,0))="","PERGUNTA VAZIA",IF(COUNTIFS(Plataformas!$A$2:$A$7,F118,Plataformas!$C$2:$C$7,"Sim")=0,"FORA DO PLANO",IF(COUNTIFS($B$2:B118,B118,$C$2:C118,C118,$F$2:F118,F118)&gt;1,"DUPLICADO","OK")))))))</f>
        <v/>
      </c>
    </row>
    <row r="119" ht="15" customHeight="1" s="22">
      <c r="A119" s="38" t="n"/>
      <c r="B119" s="56">
        <f>IF(A119="","",DATE(YEAR(A119),MONTH(A119),1))</f>
        <v/>
      </c>
      <c r="C119" s="37" t="n"/>
      <c r="D119" s="43">
        <f>IF(C119="","",IFERROR(INDEX(Perguntas!$B$2:$B$31,MATCH(C119,Perguntas!$A$2:$A$31,0)),"ID inválido"))</f>
        <v/>
      </c>
      <c r="E119" s="43">
        <f>IF(C119="","",IFERROR(INDEX(Perguntas!$C$2:$C$31,MATCH(C119,Perguntas!$A$2:$A$31,0)),""))</f>
        <v/>
      </c>
      <c r="F119" s="37" t="n"/>
      <c r="G119" s="37" t="n"/>
      <c r="H119" s="53" t="n"/>
      <c r="I119" s="53" t="n"/>
      <c r="J119" s="37" t="n"/>
      <c r="K119" s="53" t="n"/>
      <c r="L119" s="53" t="n"/>
      <c r="M119" s="53" t="n"/>
      <c r="N119" s="54" t="n"/>
      <c r="O119" s="57">
        <f>IF(COUNTA(A119,C119,F119,G119)=0,"",IF(OR(A119="",C119="",F119="",G119=""),"INCOMPLETO",IF(COUNTIF(Perguntas!$A$2:$A$31,C119)=0,"ID INVÁLIDO",IF(COUNTIF(Perguntas!$A$22:$A$31,C119)&gt;0,"EXTRA",IF(INDEX(Perguntas!$C$2:$C$21,MATCH(C119,Perguntas!$A$2:$A$21,0))="","PERGUNTA VAZIA",IF(COUNTIFS(Plataformas!$A$2:$A$7,F119,Plataformas!$C$2:$C$7,"Sim")=0,"FORA DO PLANO",IF(COUNTIFS($B$2:B119,B119,$C$2:C119,C119,$F$2:F119,F119)&gt;1,"DUPLICADO","OK")))))))</f>
        <v/>
      </c>
    </row>
    <row r="120" ht="15" customHeight="1" s="22">
      <c r="A120" s="38" t="n"/>
      <c r="B120" s="52">
        <f>IF(A120="","",DATE(YEAR(A120),MONTH(A120),1))</f>
        <v/>
      </c>
      <c r="C120" s="37" t="n"/>
      <c r="D120" s="42">
        <f>IF(C120="","",IFERROR(INDEX(Perguntas!$B$2:$B$31,MATCH(C120,Perguntas!$A$2:$A$31,0)),"ID inválido"))</f>
        <v/>
      </c>
      <c r="E120" s="42">
        <f>IF(C120="","",IFERROR(INDEX(Perguntas!$C$2:$C$31,MATCH(C120,Perguntas!$A$2:$A$31,0)),""))</f>
        <v/>
      </c>
      <c r="F120" s="37" t="n"/>
      <c r="G120" s="37" t="n"/>
      <c r="H120" s="53" t="n"/>
      <c r="I120" s="53" t="n"/>
      <c r="J120" s="37" t="n"/>
      <c r="K120" s="53" t="n"/>
      <c r="L120" s="53" t="n"/>
      <c r="M120" s="53" t="n"/>
      <c r="N120" s="54" t="n"/>
      <c r="O120" s="55">
        <f>IF(COUNTA(A120,C120,F120,G120)=0,"",IF(OR(A120="",C120="",F120="",G120=""),"INCOMPLETO",IF(COUNTIF(Perguntas!$A$2:$A$31,C120)=0,"ID INVÁLIDO",IF(COUNTIF(Perguntas!$A$22:$A$31,C120)&gt;0,"EXTRA",IF(INDEX(Perguntas!$C$2:$C$21,MATCH(C120,Perguntas!$A$2:$A$21,0))="","PERGUNTA VAZIA",IF(COUNTIFS(Plataformas!$A$2:$A$7,F120,Plataformas!$C$2:$C$7,"Sim")=0,"FORA DO PLANO",IF(COUNTIFS($B$2:B120,B120,$C$2:C120,C120,$F$2:F120,F120)&gt;1,"DUPLICADO","OK")))))))</f>
        <v/>
      </c>
    </row>
    <row r="121" ht="15" customHeight="1" s="22">
      <c r="A121" s="38" t="n"/>
      <c r="B121" s="56">
        <f>IF(A121="","",DATE(YEAR(A121),MONTH(A121),1))</f>
        <v/>
      </c>
      <c r="C121" s="37" t="n"/>
      <c r="D121" s="43">
        <f>IF(C121="","",IFERROR(INDEX(Perguntas!$B$2:$B$31,MATCH(C121,Perguntas!$A$2:$A$31,0)),"ID inválido"))</f>
        <v/>
      </c>
      <c r="E121" s="43">
        <f>IF(C121="","",IFERROR(INDEX(Perguntas!$C$2:$C$31,MATCH(C121,Perguntas!$A$2:$A$31,0)),""))</f>
        <v/>
      </c>
      <c r="F121" s="37" t="n"/>
      <c r="G121" s="37" t="n"/>
      <c r="H121" s="53" t="n"/>
      <c r="I121" s="53" t="n"/>
      <c r="J121" s="37" t="n"/>
      <c r="K121" s="53" t="n"/>
      <c r="L121" s="53" t="n"/>
      <c r="M121" s="53" t="n"/>
      <c r="N121" s="54" t="n"/>
      <c r="O121" s="57">
        <f>IF(COUNTA(A121,C121,F121,G121)=0,"",IF(OR(A121="",C121="",F121="",G121=""),"INCOMPLETO",IF(COUNTIF(Perguntas!$A$2:$A$31,C121)=0,"ID INVÁLIDO",IF(COUNTIF(Perguntas!$A$22:$A$31,C121)&gt;0,"EXTRA",IF(INDEX(Perguntas!$C$2:$C$21,MATCH(C121,Perguntas!$A$2:$A$21,0))="","PERGUNTA VAZIA",IF(COUNTIFS(Plataformas!$A$2:$A$7,F121,Plataformas!$C$2:$C$7,"Sim")=0,"FORA DO PLANO",IF(COUNTIFS($B$2:B121,B121,$C$2:C121,C121,$F$2:F121,F121)&gt;1,"DUPLICADO","OK")))))))</f>
        <v/>
      </c>
    </row>
    <row r="122" ht="15" customHeight="1" s="22">
      <c r="A122" s="38" t="n"/>
      <c r="B122" s="52">
        <f>IF(A122="","",DATE(YEAR(A122),MONTH(A122),1))</f>
        <v/>
      </c>
      <c r="C122" s="37" t="n"/>
      <c r="D122" s="42">
        <f>IF(C122="","",IFERROR(INDEX(Perguntas!$B$2:$B$31,MATCH(C122,Perguntas!$A$2:$A$31,0)),"ID inválido"))</f>
        <v/>
      </c>
      <c r="E122" s="42">
        <f>IF(C122="","",IFERROR(INDEX(Perguntas!$C$2:$C$31,MATCH(C122,Perguntas!$A$2:$A$31,0)),""))</f>
        <v/>
      </c>
      <c r="F122" s="37" t="n"/>
      <c r="G122" s="37" t="n"/>
      <c r="H122" s="53" t="n"/>
      <c r="I122" s="53" t="n"/>
      <c r="J122" s="37" t="n"/>
      <c r="K122" s="53" t="n"/>
      <c r="L122" s="53" t="n"/>
      <c r="M122" s="53" t="n"/>
      <c r="N122" s="54" t="n"/>
      <c r="O122" s="55">
        <f>IF(COUNTA(A122,C122,F122,G122)=0,"",IF(OR(A122="",C122="",F122="",G122=""),"INCOMPLETO",IF(COUNTIF(Perguntas!$A$2:$A$31,C122)=0,"ID INVÁLIDO",IF(COUNTIF(Perguntas!$A$22:$A$31,C122)&gt;0,"EXTRA",IF(INDEX(Perguntas!$C$2:$C$21,MATCH(C122,Perguntas!$A$2:$A$21,0))="","PERGUNTA VAZIA",IF(COUNTIFS(Plataformas!$A$2:$A$7,F122,Plataformas!$C$2:$C$7,"Sim")=0,"FORA DO PLANO",IF(COUNTIFS($B$2:B122,B122,$C$2:C122,C122,$F$2:F122,F122)&gt;1,"DUPLICADO","OK")))))))</f>
        <v/>
      </c>
    </row>
    <row r="123" ht="15" customHeight="1" s="22">
      <c r="A123" s="38" t="n"/>
      <c r="B123" s="56">
        <f>IF(A123="","",DATE(YEAR(A123),MONTH(A123),1))</f>
        <v/>
      </c>
      <c r="C123" s="37" t="n"/>
      <c r="D123" s="43">
        <f>IF(C123="","",IFERROR(INDEX(Perguntas!$B$2:$B$31,MATCH(C123,Perguntas!$A$2:$A$31,0)),"ID inválido"))</f>
        <v/>
      </c>
      <c r="E123" s="43">
        <f>IF(C123="","",IFERROR(INDEX(Perguntas!$C$2:$C$31,MATCH(C123,Perguntas!$A$2:$A$31,0)),""))</f>
        <v/>
      </c>
      <c r="F123" s="37" t="n"/>
      <c r="G123" s="37" t="n"/>
      <c r="H123" s="53" t="n"/>
      <c r="I123" s="53" t="n"/>
      <c r="J123" s="37" t="n"/>
      <c r="K123" s="53" t="n"/>
      <c r="L123" s="53" t="n"/>
      <c r="M123" s="53" t="n"/>
      <c r="N123" s="54" t="n"/>
      <c r="O123" s="57">
        <f>IF(COUNTA(A123,C123,F123,G123)=0,"",IF(OR(A123="",C123="",F123="",G123=""),"INCOMPLETO",IF(COUNTIF(Perguntas!$A$2:$A$31,C123)=0,"ID INVÁLIDO",IF(COUNTIF(Perguntas!$A$22:$A$31,C123)&gt;0,"EXTRA",IF(INDEX(Perguntas!$C$2:$C$21,MATCH(C123,Perguntas!$A$2:$A$21,0))="","PERGUNTA VAZIA",IF(COUNTIFS(Plataformas!$A$2:$A$7,F123,Plataformas!$C$2:$C$7,"Sim")=0,"FORA DO PLANO",IF(COUNTIFS($B$2:B123,B123,$C$2:C123,C123,$F$2:F123,F123)&gt;1,"DUPLICADO","OK")))))))</f>
        <v/>
      </c>
    </row>
    <row r="124" ht="15" customHeight="1" s="22">
      <c r="A124" s="38" t="n"/>
      <c r="B124" s="52">
        <f>IF(A124="","",DATE(YEAR(A124),MONTH(A124),1))</f>
        <v/>
      </c>
      <c r="C124" s="37" t="n"/>
      <c r="D124" s="42">
        <f>IF(C124="","",IFERROR(INDEX(Perguntas!$B$2:$B$31,MATCH(C124,Perguntas!$A$2:$A$31,0)),"ID inválido"))</f>
        <v/>
      </c>
      <c r="E124" s="42">
        <f>IF(C124="","",IFERROR(INDEX(Perguntas!$C$2:$C$31,MATCH(C124,Perguntas!$A$2:$A$31,0)),""))</f>
        <v/>
      </c>
      <c r="F124" s="37" t="n"/>
      <c r="G124" s="37" t="n"/>
      <c r="H124" s="53" t="n"/>
      <c r="I124" s="53" t="n"/>
      <c r="J124" s="37" t="n"/>
      <c r="K124" s="53" t="n"/>
      <c r="L124" s="53" t="n"/>
      <c r="M124" s="53" t="n"/>
      <c r="N124" s="54" t="n"/>
      <c r="O124" s="55">
        <f>IF(COUNTA(A124,C124,F124,G124)=0,"",IF(OR(A124="",C124="",F124="",G124=""),"INCOMPLETO",IF(COUNTIF(Perguntas!$A$2:$A$31,C124)=0,"ID INVÁLIDO",IF(COUNTIF(Perguntas!$A$22:$A$31,C124)&gt;0,"EXTRA",IF(INDEX(Perguntas!$C$2:$C$21,MATCH(C124,Perguntas!$A$2:$A$21,0))="","PERGUNTA VAZIA",IF(COUNTIFS(Plataformas!$A$2:$A$7,F124,Plataformas!$C$2:$C$7,"Sim")=0,"FORA DO PLANO",IF(COUNTIFS($B$2:B124,B124,$C$2:C124,C124,$F$2:F124,F124)&gt;1,"DUPLICADO","OK")))))))</f>
        <v/>
      </c>
    </row>
    <row r="125" ht="15" customHeight="1" s="22">
      <c r="A125" s="38" t="n"/>
      <c r="B125" s="56">
        <f>IF(A125="","",DATE(YEAR(A125),MONTH(A125),1))</f>
        <v/>
      </c>
      <c r="C125" s="37" t="n"/>
      <c r="D125" s="43">
        <f>IF(C125="","",IFERROR(INDEX(Perguntas!$B$2:$B$31,MATCH(C125,Perguntas!$A$2:$A$31,0)),"ID inválido"))</f>
        <v/>
      </c>
      <c r="E125" s="43">
        <f>IF(C125="","",IFERROR(INDEX(Perguntas!$C$2:$C$31,MATCH(C125,Perguntas!$A$2:$A$31,0)),""))</f>
        <v/>
      </c>
      <c r="F125" s="37" t="n"/>
      <c r="G125" s="37" t="n"/>
      <c r="H125" s="53" t="n"/>
      <c r="I125" s="53" t="n"/>
      <c r="J125" s="37" t="n"/>
      <c r="K125" s="53" t="n"/>
      <c r="L125" s="53" t="n"/>
      <c r="M125" s="53" t="n"/>
      <c r="N125" s="54" t="n"/>
      <c r="O125" s="57">
        <f>IF(COUNTA(A125,C125,F125,G125)=0,"",IF(OR(A125="",C125="",F125="",G125=""),"INCOMPLETO",IF(COUNTIF(Perguntas!$A$2:$A$31,C125)=0,"ID INVÁLIDO",IF(COUNTIF(Perguntas!$A$22:$A$31,C125)&gt;0,"EXTRA",IF(INDEX(Perguntas!$C$2:$C$21,MATCH(C125,Perguntas!$A$2:$A$21,0))="","PERGUNTA VAZIA",IF(COUNTIFS(Plataformas!$A$2:$A$7,F125,Plataformas!$C$2:$C$7,"Sim")=0,"FORA DO PLANO",IF(COUNTIFS($B$2:B125,B125,$C$2:C125,C125,$F$2:F125,F125)&gt;1,"DUPLICADO","OK")))))))</f>
        <v/>
      </c>
    </row>
    <row r="126" ht="15" customHeight="1" s="22">
      <c r="A126" s="38" t="n"/>
      <c r="B126" s="52">
        <f>IF(A126="","",DATE(YEAR(A126),MONTH(A126),1))</f>
        <v/>
      </c>
      <c r="C126" s="37" t="n"/>
      <c r="D126" s="42">
        <f>IF(C126="","",IFERROR(INDEX(Perguntas!$B$2:$B$31,MATCH(C126,Perguntas!$A$2:$A$31,0)),"ID inválido"))</f>
        <v/>
      </c>
      <c r="E126" s="42">
        <f>IF(C126="","",IFERROR(INDEX(Perguntas!$C$2:$C$31,MATCH(C126,Perguntas!$A$2:$A$31,0)),""))</f>
        <v/>
      </c>
      <c r="F126" s="37" t="n"/>
      <c r="G126" s="37" t="n"/>
      <c r="H126" s="53" t="n"/>
      <c r="I126" s="53" t="n"/>
      <c r="J126" s="37" t="n"/>
      <c r="K126" s="53" t="n"/>
      <c r="L126" s="53" t="n"/>
      <c r="M126" s="53" t="n"/>
      <c r="N126" s="54" t="n"/>
      <c r="O126" s="55">
        <f>IF(COUNTA(A126,C126,F126,G126)=0,"",IF(OR(A126="",C126="",F126="",G126=""),"INCOMPLETO",IF(COUNTIF(Perguntas!$A$2:$A$31,C126)=0,"ID INVÁLIDO",IF(COUNTIF(Perguntas!$A$22:$A$31,C126)&gt;0,"EXTRA",IF(INDEX(Perguntas!$C$2:$C$21,MATCH(C126,Perguntas!$A$2:$A$21,0))="","PERGUNTA VAZIA",IF(COUNTIFS(Plataformas!$A$2:$A$7,F126,Plataformas!$C$2:$C$7,"Sim")=0,"FORA DO PLANO",IF(COUNTIFS($B$2:B126,B126,$C$2:C126,C126,$F$2:F126,F126)&gt;1,"DUPLICADO","OK")))))))</f>
        <v/>
      </c>
    </row>
    <row r="127" ht="15" customHeight="1" s="22">
      <c r="A127" s="38" t="n"/>
      <c r="B127" s="56">
        <f>IF(A127="","",DATE(YEAR(A127),MONTH(A127),1))</f>
        <v/>
      </c>
      <c r="C127" s="37" t="n"/>
      <c r="D127" s="43">
        <f>IF(C127="","",IFERROR(INDEX(Perguntas!$B$2:$B$31,MATCH(C127,Perguntas!$A$2:$A$31,0)),"ID inválido"))</f>
        <v/>
      </c>
      <c r="E127" s="43">
        <f>IF(C127="","",IFERROR(INDEX(Perguntas!$C$2:$C$31,MATCH(C127,Perguntas!$A$2:$A$31,0)),""))</f>
        <v/>
      </c>
      <c r="F127" s="37" t="n"/>
      <c r="G127" s="37" t="n"/>
      <c r="H127" s="53" t="n"/>
      <c r="I127" s="53" t="n"/>
      <c r="J127" s="37" t="n"/>
      <c r="K127" s="53" t="n"/>
      <c r="L127" s="53" t="n"/>
      <c r="M127" s="53" t="n"/>
      <c r="N127" s="54" t="n"/>
      <c r="O127" s="57">
        <f>IF(COUNTA(A127,C127,F127,G127)=0,"",IF(OR(A127="",C127="",F127="",G127=""),"INCOMPLETO",IF(COUNTIF(Perguntas!$A$2:$A$31,C127)=0,"ID INVÁLIDO",IF(COUNTIF(Perguntas!$A$22:$A$31,C127)&gt;0,"EXTRA",IF(INDEX(Perguntas!$C$2:$C$21,MATCH(C127,Perguntas!$A$2:$A$21,0))="","PERGUNTA VAZIA",IF(COUNTIFS(Plataformas!$A$2:$A$7,F127,Plataformas!$C$2:$C$7,"Sim")=0,"FORA DO PLANO",IF(COUNTIFS($B$2:B127,B127,$C$2:C127,C127,$F$2:F127,F127)&gt;1,"DUPLICADO","OK")))))))</f>
        <v/>
      </c>
    </row>
    <row r="128" ht="15" customHeight="1" s="22">
      <c r="A128" s="38" t="n"/>
      <c r="B128" s="52">
        <f>IF(A128="","",DATE(YEAR(A128),MONTH(A128),1))</f>
        <v/>
      </c>
      <c r="C128" s="37" t="n"/>
      <c r="D128" s="42">
        <f>IF(C128="","",IFERROR(INDEX(Perguntas!$B$2:$B$31,MATCH(C128,Perguntas!$A$2:$A$31,0)),"ID inválido"))</f>
        <v/>
      </c>
      <c r="E128" s="42">
        <f>IF(C128="","",IFERROR(INDEX(Perguntas!$C$2:$C$31,MATCH(C128,Perguntas!$A$2:$A$31,0)),""))</f>
        <v/>
      </c>
      <c r="F128" s="37" t="n"/>
      <c r="G128" s="37" t="n"/>
      <c r="H128" s="53" t="n"/>
      <c r="I128" s="53" t="n"/>
      <c r="J128" s="37" t="n"/>
      <c r="K128" s="53" t="n"/>
      <c r="L128" s="53" t="n"/>
      <c r="M128" s="53" t="n"/>
      <c r="N128" s="54" t="n"/>
      <c r="O128" s="55">
        <f>IF(COUNTA(A128,C128,F128,G128)=0,"",IF(OR(A128="",C128="",F128="",G128=""),"INCOMPLETO",IF(COUNTIF(Perguntas!$A$2:$A$31,C128)=0,"ID INVÁLIDO",IF(COUNTIF(Perguntas!$A$22:$A$31,C128)&gt;0,"EXTRA",IF(INDEX(Perguntas!$C$2:$C$21,MATCH(C128,Perguntas!$A$2:$A$21,0))="","PERGUNTA VAZIA",IF(COUNTIFS(Plataformas!$A$2:$A$7,F128,Plataformas!$C$2:$C$7,"Sim")=0,"FORA DO PLANO",IF(COUNTIFS($B$2:B128,B128,$C$2:C128,C128,$F$2:F128,F128)&gt;1,"DUPLICADO","OK")))))))</f>
        <v/>
      </c>
    </row>
    <row r="129" ht="15" customHeight="1" s="22">
      <c r="A129" s="38" t="n"/>
      <c r="B129" s="56">
        <f>IF(A129="","",DATE(YEAR(A129),MONTH(A129),1))</f>
        <v/>
      </c>
      <c r="C129" s="37" t="n"/>
      <c r="D129" s="43">
        <f>IF(C129="","",IFERROR(INDEX(Perguntas!$B$2:$B$31,MATCH(C129,Perguntas!$A$2:$A$31,0)),"ID inválido"))</f>
        <v/>
      </c>
      <c r="E129" s="43">
        <f>IF(C129="","",IFERROR(INDEX(Perguntas!$C$2:$C$31,MATCH(C129,Perguntas!$A$2:$A$31,0)),""))</f>
        <v/>
      </c>
      <c r="F129" s="37" t="n"/>
      <c r="G129" s="37" t="n"/>
      <c r="H129" s="53" t="n"/>
      <c r="I129" s="53" t="n"/>
      <c r="J129" s="37" t="n"/>
      <c r="K129" s="53" t="n"/>
      <c r="L129" s="53" t="n"/>
      <c r="M129" s="53" t="n"/>
      <c r="N129" s="54" t="n"/>
      <c r="O129" s="57">
        <f>IF(COUNTA(A129,C129,F129,G129)=0,"",IF(OR(A129="",C129="",F129="",G129=""),"INCOMPLETO",IF(COUNTIF(Perguntas!$A$2:$A$31,C129)=0,"ID INVÁLIDO",IF(COUNTIF(Perguntas!$A$22:$A$31,C129)&gt;0,"EXTRA",IF(INDEX(Perguntas!$C$2:$C$21,MATCH(C129,Perguntas!$A$2:$A$21,0))="","PERGUNTA VAZIA",IF(COUNTIFS(Plataformas!$A$2:$A$7,F129,Plataformas!$C$2:$C$7,"Sim")=0,"FORA DO PLANO",IF(COUNTIFS($B$2:B129,B129,$C$2:C129,C129,$F$2:F129,F129)&gt;1,"DUPLICADO","OK")))))))</f>
        <v/>
      </c>
    </row>
    <row r="130" ht="15" customHeight="1" s="22">
      <c r="A130" s="38" t="n"/>
      <c r="B130" s="52">
        <f>IF(A130="","",DATE(YEAR(A130),MONTH(A130),1))</f>
        <v/>
      </c>
      <c r="C130" s="37" t="n"/>
      <c r="D130" s="42">
        <f>IF(C130="","",IFERROR(INDEX(Perguntas!$B$2:$B$31,MATCH(C130,Perguntas!$A$2:$A$31,0)),"ID inválido"))</f>
        <v/>
      </c>
      <c r="E130" s="42">
        <f>IF(C130="","",IFERROR(INDEX(Perguntas!$C$2:$C$31,MATCH(C130,Perguntas!$A$2:$A$31,0)),""))</f>
        <v/>
      </c>
      <c r="F130" s="37" t="n"/>
      <c r="G130" s="37" t="n"/>
      <c r="H130" s="53" t="n"/>
      <c r="I130" s="53" t="n"/>
      <c r="J130" s="37" t="n"/>
      <c r="K130" s="53" t="n"/>
      <c r="L130" s="53" t="n"/>
      <c r="M130" s="53" t="n"/>
      <c r="N130" s="54" t="n"/>
      <c r="O130" s="55">
        <f>IF(COUNTA(A130,C130,F130,G130)=0,"",IF(OR(A130="",C130="",F130="",G130=""),"INCOMPLETO",IF(COUNTIF(Perguntas!$A$2:$A$31,C130)=0,"ID INVÁLIDO",IF(COUNTIF(Perguntas!$A$22:$A$31,C130)&gt;0,"EXTRA",IF(INDEX(Perguntas!$C$2:$C$21,MATCH(C130,Perguntas!$A$2:$A$21,0))="","PERGUNTA VAZIA",IF(COUNTIFS(Plataformas!$A$2:$A$7,F130,Plataformas!$C$2:$C$7,"Sim")=0,"FORA DO PLANO",IF(COUNTIFS($B$2:B130,B130,$C$2:C130,C130,$F$2:F130,F130)&gt;1,"DUPLICADO","OK")))))))</f>
        <v/>
      </c>
    </row>
    <row r="131" ht="15" customHeight="1" s="22">
      <c r="A131" s="38" t="n"/>
      <c r="B131" s="56">
        <f>IF(A131="","",DATE(YEAR(A131),MONTH(A131),1))</f>
        <v/>
      </c>
      <c r="C131" s="37" t="n"/>
      <c r="D131" s="43">
        <f>IF(C131="","",IFERROR(INDEX(Perguntas!$B$2:$B$31,MATCH(C131,Perguntas!$A$2:$A$31,0)),"ID inválido"))</f>
        <v/>
      </c>
      <c r="E131" s="43">
        <f>IF(C131="","",IFERROR(INDEX(Perguntas!$C$2:$C$31,MATCH(C131,Perguntas!$A$2:$A$31,0)),""))</f>
        <v/>
      </c>
      <c r="F131" s="37" t="n"/>
      <c r="G131" s="37" t="n"/>
      <c r="H131" s="53" t="n"/>
      <c r="I131" s="53" t="n"/>
      <c r="J131" s="37" t="n"/>
      <c r="K131" s="53" t="n"/>
      <c r="L131" s="53" t="n"/>
      <c r="M131" s="53" t="n"/>
      <c r="N131" s="54" t="n"/>
      <c r="O131" s="57">
        <f>IF(COUNTA(A131,C131,F131,G131)=0,"",IF(OR(A131="",C131="",F131="",G131=""),"INCOMPLETO",IF(COUNTIF(Perguntas!$A$2:$A$31,C131)=0,"ID INVÁLIDO",IF(COUNTIF(Perguntas!$A$22:$A$31,C131)&gt;0,"EXTRA",IF(INDEX(Perguntas!$C$2:$C$21,MATCH(C131,Perguntas!$A$2:$A$21,0))="","PERGUNTA VAZIA",IF(COUNTIFS(Plataformas!$A$2:$A$7,F131,Plataformas!$C$2:$C$7,"Sim")=0,"FORA DO PLANO",IF(COUNTIFS($B$2:B131,B131,$C$2:C131,C131,$F$2:F131,F131)&gt;1,"DUPLICADO","OK")))))))</f>
        <v/>
      </c>
    </row>
    <row r="132" ht="15" customHeight="1" s="22">
      <c r="A132" s="38" t="n"/>
      <c r="B132" s="52">
        <f>IF(A132="","",DATE(YEAR(A132),MONTH(A132),1))</f>
        <v/>
      </c>
      <c r="C132" s="37" t="n"/>
      <c r="D132" s="42">
        <f>IF(C132="","",IFERROR(INDEX(Perguntas!$B$2:$B$31,MATCH(C132,Perguntas!$A$2:$A$31,0)),"ID inválido"))</f>
        <v/>
      </c>
      <c r="E132" s="42">
        <f>IF(C132="","",IFERROR(INDEX(Perguntas!$C$2:$C$31,MATCH(C132,Perguntas!$A$2:$A$31,0)),""))</f>
        <v/>
      </c>
      <c r="F132" s="37" t="n"/>
      <c r="G132" s="37" t="n"/>
      <c r="H132" s="53" t="n"/>
      <c r="I132" s="53" t="n"/>
      <c r="J132" s="37" t="n"/>
      <c r="K132" s="53" t="n"/>
      <c r="L132" s="53" t="n"/>
      <c r="M132" s="53" t="n"/>
      <c r="N132" s="54" t="n"/>
      <c r="O132" s="55">
        <f>IF(COUNTA(A132,C132,F132,G132)=0,"",IF(OR(A132="",C132="",F132="",G132=""),"INCOMPLETO",IF(COUNTIF(Perguntas!$A$2:$A$31,C132)=0,"ID INVÁLIDO",IF(COUNTIF(Perguntas!$A$22:$A$31,C132)&gt;0,"EXTRA",IF(INDEX(Perguntas!$C$2:$C$21,MATCH(C132,Perguntas!$A$2:$A$21,0))="","PERGUNTA VAZIA",IF(COUNTIFS(Plataformas!$A$2:$A$7,F132,Plataformas!$C$2:$C$7,"Sim")=0,"FORA DO PLANO",IF(COUNTIFS($B$2:B132,B132,$C$2:C132,C132,$F$2:F132,F132)&gt;1,"DUPLICADO","OK")))))))</f>
        <v/>
      </c>
    </row>
    <row r="133" ht="15" customHeight="1" s="22">
      <c r="A133" s="38" t="n"/>
      <c r="B133" s="56">
        <f>IF(A133="","",DATE(YEAR(A133),MONTH(A133),1))</f>
        <v/>
      </c>
      <c r="C133" s="37" t="n"/>
      <c r="D133" s="43">
        <f>IF(C133="","",IFERROR(INDEX(Perguntas!$B$2:$B$31,MATCH(C133,Perguntas!$A$2:$A$31,0)),"ID inválido"))</f>
        <v/>
      </c>
      <c r="E133" s="43">
        <f>IF(C133="","",IFERROR(INDEX(Perguntas!$C$2:$C$31,MATCH(C133,Perguntas!$A$2:$A$31,0)),""))</f>
        <v/>
      </c>
      <c r="F133" s="37" t="n"/>
      <c r="G133" s="37" t="n"/>
      <c r="H133" s="53" t="n"/>
      <c r="I133" s="53" t="n"/>
      <c r="J133" s="37" t="n"/>
      <c r="K133" s="53" t="n"/>
      <c r="L133" s="53" t="n"/>
      <c r="M133" s="53" t="n"/>
      <c r="N133" s="54" t="n"/>
      <c r="O133" s="57">
        <f>IF(COUNTA(A133,C133,F133,G133)=0,"",IF(OR(A133="",C133="",F133="",G133=""),"INCOMPLETO",IF(COUNTIF(Perguntas!$A$2:$A$31,C133)=0,"ID INVÁLIDO",IF(COUNTIF(Perguntas!$A$22:$A$31,C133)&gt;0,"EXTRA",IF(INDEX(Perguntas!$C$2:$C$21,MATCH(C133,Perguntas!$A$2:$A$21,0))="","PERGUNTA VAZIA",IF(COUNTIFS(Plataformas!$A$2:$A$7,F133,Plataformas!$C$2:$C$7,"Sim")=0,"FORA DO PLANO",IF(COUNTIFS($B$2:B133,B133,$C$2:C133,C133,$F$2:F133,F133)&gt;1,"DUPLICADO","OK")))))))</f>
        <v/>
      </c>
    </row>
    <row r="134" ht="15" customHeight="1" s="22">
      <c r="A134" s="38" t="n"/>
      <c r="B134" s="52">
        <f>IF(A134="","",DATE(YEAR(A134),MONTH(A134),1))</f>
        <v/>
      </c>
      <c r="C134" s="37" t="n"/>
      <c r="D134" s="42">
        <f>IF(C134="","",IFERROR(INDEX(Perguntas!$B$2:$B$31,MATCH(C134,Perguntas!$A$2:$A$31,0)),"ID inválido"))</f>
        <v/>
      </c>
      <c r="E134" s="42">
        <f>IF(C134="","",IFERROR(INDEX(Perguntas!$C$2:$C$31,MATCH(C134,Perguntas!$A$2:$A$31,0)),""))</f>
        <v/>
      </c>
      <c r="F134" s="37" t="n"/>
      <c r="G134" s="37" t="n"/>
      <c r="H134" s="53" t="n"/>
      <c r="I134" s="53" t="n"/>
      <c r="J134" s="37" t="n"/>
      <c r="K134" s="53" t="n"/>
      <c r="L134" s="53" t="n"/>
      <c r="M134" s="53" t="n"/>
      <c r="N134" s="54" t="n"/>
      <c r="O134" s="55">
        <f>IF(COUNTA(A134,C134,F134,G134)=0,"",IF(OR(A134="",C134="",F134="",G134=""),"INCOMPLETO",IF(COUNTIF(Perguntas!$A$2:$A$31,C134)=0,"ID INVÁLIDO",IF(COUNTIF(Perguntas!$A$22:$A$31,C134)&gt;0,"EXTRA",IF(INDEX(Perguntas!$C$2:$C$21,MATCH(C134,Perguntas!$A$2:$A$21,0))="","PERGUNTA VAZIA",IF(COUNTIFS(Plataformas!$A$2:$A$7,F134,Plataformas!$C$2:$C$7,"Sim")=0,"FORA DO PLANO",IF(COUNTIFS($B$2:B134,B134,$C$2:C134,C134,$F$2:F134,F134)&gt;1,"DUPLICADO","OK")))))))</f>
        <v/>
      </c>
    </row>
    <row r="135" ht="15" customHeight="1" s="22">
      <c r="A135" s="38" t="n"/>
      <c r="B135" s="56">
        <f>IF(A135="","",DATE(YEAR(A135),MONTH(A135),1))</f>
        <v/>
      </c>
      <c r="C135" s="37" t="n"/>
      <c r="D135" s="43">
        <f>IF(C135="","",IFERROR(INDEX(Perguntas!$B$2:$B$31,MATCH(C135,Perguntas!$A$2:$A$31,0)),"ID inválido"))</f>
        <v/>
      </c>
      <c r="E135" s="43">
        <f>IF(C135="","",IFERROR(INDEX(Perguntas!$C$2:$C$31,MATCH(C135,Perguntas!$A$2:$A$31,0)),""))</f>
        <v/>
      </c>
      <c r="F135" s="37" t="n"/>
      <c r="G135" s="37" t="n"/>
      <c r="H135" s="53" t="n"/>
      <c r="I135" s="53" t="n"/>
      <c r="J135" s="37" t="n"/>
      <c r="K135" s="53" t="n"/>
      <c r="L135" s="53" t="n"/>
      <c r="M135" s="53" t="n"/>
      <c r="N135" s="54" t="n"/>
      <c r="O135" s="57">
        <f>IF(COUNTA(A135,C135,F135,G135)=0,"",IF(OR(A135="",C135="",F135="",G135=""),"INCOMPLETO",IF(COUNTIF(Perguntas!$A$2:$A$31,C135)=0,"ID INVÁLIDO",IF(COUNTIF(Perguntas!$A$22:$A$31,C135)&gt;0,"EXTRA",IF(INDEX(Perguntas!$C$2:$C$21,MATCH(C135,Perguntas!$A$2:$A$21,0))="","PERGUNTA VAZIA",IF(COUNTIFS(Plataformas!$A$2:$A$7,F135,Plataformas!$C$2:$C$7,"Sim")=0,"FORA DO PLANO",IF(COUNTIFS($B$2:B135,B135,$C$2:C135,C135,$F$2:F135,F135)&gt;1,"DUPLICADO","OK")))))))</f>
        <v/>
      </c>
    </row>
    <row r="136" ht="15" customHeight="1" s="22">
      <c r="A136" s="38" t="n"/>
      <c r="B136" s="52">
        <f>IF(A136="","",DATE(YEAR(A136),MONTH(A136),1))</f>
        <v/>
      </c>
      <c r="C136" s="37" t="n"/>
      <c r="D136" s="42">
        <f>IF(C136="","",IFERROR(INDEX(Perguntas!$B$2:$B$31,MATCH(C136,Perguntas!$A$2:$A$31,0)),"ID inválido"))</f>
        <v/>
      </c>
      <c r="E136" s="42">
        <f>IF(C136="","",IFERROR(INDEX(Perguntas!$C$2:$C$31,MATCH(C136,Perguntas!$A$2:$A$31,0)),""))</f>
        <v/>
      </c>
      <c r="F136" s="37" t="n"/>
      <c r="G136" s="37" t="n"/>
      <c r="H136" s="53" t="n"/>
      <c r="I136" s="53" t="n"/>
      <c r="J136" s="37" t="n"/>
      <c r="K136" s="53" t="n"/>
      <c r="L136" s="53" t="n"/>
      <c r="M136" s="53" t="n"/>
      <c r="N136" s="54" t="n"/>
      <c r="O136" s="55">
        <f>IF(COUNTA(A136,C136,F136,G136)=0,"",IF(OR(A136="",C136="",F136="",G136=""),"INCOMPLETO",IF(COUNTIF(Perguntas!$A$2:$A$31,C136)=0,"ID INVÁLIDO",IF(COUNTIF(Perguntas!$A$22:$A$31,C136)&gt;0,"EXTRA",IF(INDEX(Perguntas!$C$2:$C$21,MATCH(C136,Perguntas!$A$2:$A$21,0))="","PERGUNTA VAZIA",IF(COUNTIFS(Plataformas!$A$2:$A$7,F136,Plataformas!$C$2:$C$7,"Sim")=0,"FORA DO PLANO",IF(COUNTIFS($B$2:B136,B136,$C$2:C136,C136,$F$2:F136,F136)&gt;1,"DUPLICADO","OK")))))))</f>
        <v/>
      </c>
    </row>
    <row r="137" ht="15" customHeight="1" s="22">
      <c r="A137" s="38" t="n"/>
      <c r="B137" s="56">
        <f>IF(A137="","",DATE(YEAR(A137),MONTH(A137),1))</f>
        <v/>
      </c>
      <c r="C137" s="37" t="n"/>
      <c r="D137" s="43">
        <f>IF(C137="","",IFERROR(INDEX(Perguntas!$B$2:$B$31,MATCH(C137,Perguntas!$A$2:$A$31,0)),"ID inválido"))</f>
        <v/>
      </c>
      <c r="E137" s="43">
        <f>IF(C137="","",IFERROR(INDEX(Perguntas!$C$2:$C$31,MATCH(C137,Perguntas!$A$2:$A$31,0)),""))</f>
        <v/>
      </c>
      <c r="F137" s="37" t="n"/>
      <c r="G137" s="37" t="n"/>
      <c r="H137" s="53" t="n"/>
      <c r="I137" s="53" t="n"/>
      <c r="J137" s="37" t="n"/>
      <c r="K137" s="53" t="n"/>
      <c r="L137" s="53" t="n"/>
      <c r="M137" s="53" t="n"/>
      <c r="N137" s="54" t="n"/>
      <c r="O137" s="57">
        <f>IF(COUNTA(A137,C137,F137,G137)=0,"",IF(OR(A137="",C137="",F137="",G137=""),"INCOMPLETO",IF(COUNTIF(Perguntas!$A$2:$A$31,C137)=0,"ID INVÁLIDO",IF(COUNTIF(Perguntas!$A$22:$A$31,C137)&gt;0,"EXTRA",IF(INDEX(Perguntas!$C$2:$C$21,MATCH(C137,Perguntas!$A$2:$A$21,0))="","PERGUNTA VAZIA",IF(COUNTIFS(Plataformas!$A$2:$A$7,F137,Plataformas!$C$2:$C$7,"Sim")=0,"FORA DO PLANO",IF(COUNTIFS($B$2:B137,B137,$C$2:C137,C137,$F$2:F137,F137)&gt;1,"DUPLICADO","OK")))))))</f>
        <v/>
      </c>
    </row>
    <row r="138" ht="15" customHeight="1" s="22">
      <c r="A138" s="38" t="n"/>
      <c r="B138" s="52">
        <f>IF(A138="","",DATE(YEAR(A138),MONTH(A138),1))</f>
        <v/>
      </c>
      <c r="C138" s="37" t="n"/>
      <c r="D138" s="42">
        <f>IF(C138="","",IFERROR(INDEX(Perguntas!$B$2:$B$31,MATCH(C138,Perguntas!$A$2:$A$31,0)),"ID inválido"))</f>
        <v/>
      </c>
      <c r="E138" s="42">
        <f>IF(C138="","",IFERROR(INDEX(Perguntas!$C$2:$C$31,MATCH(C138,Perguntas!$A$2:$A$31,0)),""))</f>
        <v/>
      </c>
      <c r="F138" s="37" t="n"/>
      <c r="G138" s="37" t="n"/>
      <c r="H138" s="53" t="n"/>
      <c r="I138" s="53" t="n"/>
      <c r="J138" s="37" t="n"/>
      <c r="K138" s="53" t="n"/>
      <c r="L138" s="53" t="n"/>
      <c r="M138" s="53" t="n"/>
      <c r="N138" s="54" t="n"/>
      <c r="O138" s="55">
        <f>IF(COUNTA(A138,C138,F138,G138)=0,"",IF(OR(A138="",C138="",F138="",G138=""),"INCOMPLETO",IF(COUNTIF(Perguntas!$A$2:$A$31,C138)=0,"ID INVÁLIDO",IF(COUNTIF(Perguntas!$A$22:$A$31,C138)&gt;0,"EXTRA",IF(INDEX(Perguntas!$C$2:$C$21,MATCH(C138,Perguntas!$A$2:$A$21,0))="","PERGUNTA VAZIA",IF(COUNTIFS(Plataformas!$A$2:$A$7,F138,Plataformas!$C$2:$C$7,"Sim")=0,"FORA DO PLANO",IF(COUNTIFS($B$2:B138,B138,$C$2:C138,C138,$F$2:F138,F138)&gt;1,"DUPLICADO","OK")))))))</f>
        <v/>
      </c>
    </row>
    <row r="139" ht="15" customHeight="1" s="22">
      <c r="A139" s="38" t="n"/>
      <c r="B139" s="56">
        <f>IF(A139="","",DATE(YEAR(A139),MONTH(A139),1))</f>
        <v/>
      </c>
      <c r="C139" s="37" t="n"/>
      <c r="D139" s="43">
        <f>IF(C139="","",IFERROR(INDEX(Perguntas!$B$2:$B$31,MATCH(C139,Perguntas!$A$2:$A$31,0)),"ID inválido"))</f>
        <v/>
      </c>
      <c r="E139" s="43">
        <f>IF(C139="","",IFERROR(INDEX(Perguntas!$C$2:$C$31,MATCH(C139,Perguntas!$A$2:$A$31,0)),""))</f>
        <v/>
      </c>
      <c r="F139" s="37" t="n"/>
      <c r="G139" s="37" t="n"/>
      <c r="H139" s="53" t="n"/>
      <c r="I139" s="53" t="n"/>
      <c r="J139" s="37" t="n"/>
      <c r="K139" s="53" t="n"/>
      <c r="L139" s="53" t="n"/>
      <c r="M139" s="53" t="n"/>
      <c r="N139" s="54" t="n"/>
      <c r="O139" s="57">
        <f>IF(COUNTA(A139,C139,F139,G139)=0,"",IF(OR(A139="",C139="",F139="",G139=""),"INCOMPLETO",IF(COUNTIF(Perguntas!$A$2:$A$31,C139)=0,"ID INVÁLIDO",IF(COUNTIF(Perguntas!$A$22:$A$31,C139)&gt;0,"EXTRA",IF(INDEX(Perguntas!$C$2:$C$21,MATCH(C139,Perguntas!$A$2:$A$21,0))="","PERGUNTA VAZIA",IF(COUNTIFS(Plataformas!$A$2:$A$7,F139,Plataformas!$C$2:$C$7,"Sim")=0,"FORA DO PLANO",IF(COUNTIFS($B$2:B139,B139,$C$2:C139,C139,$F$2:F139,F139)&gt;1,"DUPLICADO","OK")))))))</f>
        <v/>
      </c>
    </row>
    <row r="140" ht="15" customHeight="1" s="22">
      <c r="A140" s="38" t="n"/>
      <c r="B140" s="52">
        <f>IF(A140="","",DATE(YEAR(A140),MONTH(A140),1))</f>
        <v/>
      </c>
      <c r="C140" s="37" t="n"/>
      <c r="D140" s="42">
        <f>IF(C140="","",IFERROR(INDEX(Perguntas!$B$2:$B$31,MATCH(C140,Perguntas!$A$2:$A$31,0)),"ID inválido"))</f>
        <v/>
      </c>
      <c r="E140" s="42">
        <f>IF(C140="","",IFERROR(INDEX(Perguntas!$C$2:$C$31,MATCH(C140,Perguntas!$A$2:$A$31,0)),""))</f>
        <v/>
      </c>
      <c r="F140" s="37" t="n"/>
      <c r="G140" s="37" t="n"/>
      <c r="H140" s="53" t="n"/>
      <c r="I140" s="53" t="n"/>
      <c r="J140" s="37" t="n"/>
      <c r="K140" s="53" t="n"/>
      <c r="L140" s="53" t="n"/>
      <c r="M140" s="53" t="n"/>
      <c r="N140" s="54" t="n"/>
      <c r="O140" s="55">
        <f>IF(COUNTA(A140,C140,F140,G140)=0,"",IF(OR(A140="",C140="",F140="",G140=""),"INCOMPLETO",IF(COUNTIF(Perguntas!$A$2:$A$31,C140)=0,"ID INVÁLIDO",IF(COUNTIF(Perguntas!$A$22:$A$31,C140)&gt;0,"EXTRA",IF(INDEX(Perguntas!$C$2:$C$21,MATCH(C140,Perguntas!$A$2:$A$21,0))="","PERGUNTA VAZIA",IF(COUNTIFS(Plataformas!$A$2:$A$7,F140,Plataformas!$C$2:$C$7,"Sim")=0,"FORA DO PLANO",IF(COUNTIFS($B$2:B140,B140,$C$2:C140,C140,$F$2:F140,F140)&gt;1,"DUPLICADO","OK")))))))</f>
        <v/>
      </c>
    </row>
    <row r="141" ht="15" customHeight="1" s="22">
      <c r="A141" s="38" t="n"/>
      <c r="B141" s="56">
        <f>IF(A141="","",DATE(YEAR(A141),MONTH(A141),1))</f>
        <v/>
      </c>
      <c r="C141" s="37" t="n"/>
      <c r="D141" s="43">
        <f>IF(C141="","",IFERROR(INDEX(Perguntas!$B$2:$B$31,MATCH(C141,Perguntas!$A$2:$A$31,0)),"ID inválido"))</f>
        <v/>
      </c>
      <c r="E141" s="43">
        <f>IF(C141="","",IFERROR(INDEX(Perguntas!$C$2:$C$31,MATCH(C141,Perguntas!$A$2:$A$31,0)),""))</f>
        <v/>
      </c>
      <c r="F141" s="37" t="n"/>
      <c r="G141" s="37" t="n"/>
      <c r="H141" s="53" t="n"/>
      <c r="I141" s="53" t="n"/>
      <c r="J141" s="37" t="n"/>
      <c r="K141" s="53" t="n"/>
      <c r="L141" s="53" t="n"/>
      <c r="M141" s="53" t="n"/>
      <c r="N141" s="54" t="n"/>
      <c r="O141" s="57">
        <f>IF(COUNTA(A141,C141,F141,G141)=0,"",IF(OR(A141="",C141="",F141="",G141=""),"INCOMPLETO",IF(COUNTIF(Perguntas!$A$2:$A$31,C141)=0,"ID INVÁLIDO",IF(COUNTIF(Perguntas!$A$22:$A$31,C141)&gt;0,"EXTRA",IF(INDEX(Perguntas!$C$2:$C$21,MATCH(C141,Perguntas!$A$2:$A$21,0))="","PERGUNTA VAZIA",IF(COUNTIFS(Plataformas!$A$2:$A$7,F141,Plataformas!$C$2:$C$7,"Sim")=0,"FORA DO PLANO",IF(COUNTIFS($B$2:B141,B141,$C$2:C141,C141,$F$2:F141,F141)&gt;1,"DUPLICADO","OK")))))))</f>
        <v/>
      </c>
    </row>
    <row r="142" ht="15" customHeight="1" s="22">
      <c r="A142" s="38" t="n"/>
      <c r="B142" s="52">
        <f>IF(A142="","",DATE(YEAR(A142),MONTH(A142),1))</f>
        <v/>
      </c>
      <c r="C142" s="37" t="n"/>
      <c r="D142" s="42">
        <f>IF(C142="","",IFERROR(INDEX(Perguntas!$B$2:$B$31,MATCH(C142,Perguntas!$A$2:$A$31,0)),"ID inválido"))</f>
        <v/>
      </c>
      <c r="E142" s="42">
        <f>IF(C142="","",IFERROR(INDEX(Perguntas!$C$2:$C$31,MATCH(C142,Perguntas!$A$2:$A$31,0)),""))</f>
        <v/>
      </c>
      <c r="F142" s="37" t="n"/>
      <c r="G142" s="37" t="n"/>
      <c r="H142" s="53" t="n"/>
      <c r="I142" s="53" t="n"/>
      <c r="J142" s="37" t="n"/>
      <c r="K142" s="53" t="n"/>
      <c r="L142" s="53" t="n"/>
      <c r="M142" s="53" t="n"/>
      <c r="N142" s="54" t="n"/>
      <c r="O142" s="55">
        <f>IF(COUNTA(A142,C142,F142,G142)=0,"",IF(OR(A142="",C142="",F142="",G142=""),"INCOMPLETO",IF(COUNTIF(Perguntas!$A$2:$A$31,C142)=0,"ID INVÁLIDO",IF(COUNTIF(Perguntas!$A$22:$A$31,C142)&gt;0,"EXTRA",IF(INDEX(Perguntas!$C$2:$C$21,MATCH(C142,Perguntas!$A$2:$A$21,0))="","PERGUNTA VAZIA",IF(COUNTIFS(Plataformas!$A$2:$A$7,F142,Plataformas!$C$2:$C$7,"Sim")=0,"FORA DO PLANO",IF(COUNTIFS($B$2:B142,B142,$C$2:C142,C142,$F$2:F142,F142)&gt;1,"DUPLICADO","OK")))))))</f>
        <v/>
      </c>
    </row>
    <row r="143" ht="15" customHeight="1" s="22">
      <c r="A143" s="38" t="n"/>
      <c r="B143" s="56">
        <f>IF(A143="","",DATE(YEAR(A143),MONTH(A143),1))</f>
        <v/>
      </c>
      <c r="C143" s="37" t="n"/>
      <c r="D143" s="43">
        <f>IF(C143="","",IFERROR(INDEX(Perguntas!$B$2:$B$31,MATCH(C143,Perguntas!$A$2:$A$31,0)),"ID inválido"))</f>
        <v/>
      </c>
      <c r="E143" s="43">
        <f>IF(C143="","",IFERROR(INDEX(Perguntas!$C$2:$C$31,MATCH(C143,Perguntas!$A$2:$A$31,0)),""))</f>
        <v/>
      </c>
      <c r="F143" s="37" t="n"/>
      <c r="G143" s="37" t="n"/>
      <c r="H143" s="53" t="n"/>
      <c r="I143" s="53" t="n"/>
      <c r="J143" s="37" t="n"/>
      <c r="K143" s="53" t="n"/>
      <c r="L143" s="53" t="n"/>
      <c r="M143" s="53" t="n"/>
      <c r="N143" s="54" t="n"/>
      <c r="O143" s="57">
        <f>IF(COUNTA(A143,C143,F143,G143)=0,"",IF(OR(A143="",C143="",F143="",G143=""),"INCOMPLETO",IF(COUNTIF(Perguntas!$A$2:$A$31,C143)=0,"ID INVÁLIDO",IF(COUNTIF(Perguntas!$A$22:$A$31,C143)&gt;0,"EXTRA",IF(INDEX(Perguntas!$C$2:$C$21,MATCH(C143,Perguntas!$A$2:$A$21,0))="","PERGUNTA VAZIA",IF(COUNTIFS(Plataformas!$A$2:$A$7,F143,Plataformas!$C$2:$C$7,"Sim")=0,"FORA DO PLANO",IF(COUNTIFS($B$2:B143,B143,$C$2:C143,C143,$F$2:F143,F143)&gt;1,"DUPLICADO","OK")))))))</f>
        <v/>
      </c>
    </row>
    <row r="144" ht="15" customHeight="1" s="22">
      <c r="A144" s="38" t="n"/>
      <c r="B144" s="52">
        <f>IF(A144="","",DATE(YEAR(A144),MONTH(A144),1))</f>
        <v/>
      </c>
      <c r="C144" s="37" t="n"/>
      <c r="D144" s="42">
        <f>IF(C144="","",IFERROR(INDEX(Perguntas!$B$2:$B$31,MATCH(C144,Perguntas!$A$2:$A$31,0)),"ID inválido"))</f>
        <v/>
      </c>
      <c r="E144" s="42">
        <f>IF(C144="","",IFERROR(INDEX(Perguntas!$C$2:$C$31,MATCH(C144,Perguntas!$A$2:$A$31,0)),""))</f>
        <v/>
      </c>
      <c r="F144" s="37" t="n"/>
      <c r="G144" s="37" t="n"/>
      <c r="H144" s="53" t="n"/>
      <c r="I144" s="53" t="n"/>
      <c r="J144" s="37" t="n"/>
      <c r="K144" s="53" t="n"/>
      <c r="L144" s="53" t="n"/>
      <c r="M144" s="53" t="n"/>
      <c r="N144" s="54" t="n"/>
      <c r="O144" s="55">
        <f>IF(COUNTA(A144,C144,F144,G144)=0,"",IF(OR(A144="",C144="",F144="",G144=""),"INCOMPLETO",IF(COUNTIF(Perguntas!$A$2:$A$31,C144)=0,"ID INVÁLIDO",IF(COUNTIF(Perguntas!$A$22:$A$31,C144)&gt;0,"EXTRA",IF(INDEX(Perguntas!$C$2:$C$21,MATCH(C144,Perguntas!$A$2:$A$21,0))="","PERGUNTA VAZIA",IF(COUNTIFS(Plataformas!$A$2:$A$7,F144,Plataformas!$C$2:$C$7,"Sim")=0,"FORA DO PLANO",IF(COUNTIFS($B$2:B144,B144,$C$2:C144,C144,$F$2:F144,F144)&gt;1,"DUPLICADO","OK")))))))</f>
        <v/>
      </c>
    </row>
    <row r="145" ht="15" customHeight="1" s="22">
      <c r="A145" s="38" t="n"/>
      <c r="B145" s="56">
        <f>IF(A145="","",DATE(YEAR(A145),MONTH(A145),1))</f>
        <v/>
      </c>
      <c r="C145" s="37" t="n"/>
      <c r="D145" s="43">
        <f>IF(C145="","",IFERROR(INDEX(Perguntas!$B$2:$B$31,MATCH(C145,Perguntas!$A$2:$A$31,0)),"ID inválido"))</f>
        <v/>
      </c>
      <c r="E145" s="43">
        <f>IF(C145="","",IFERROR(INDEX(Perguntas!$C$2:$C$31,MATCH(C145,Perguntas!$A$2:$A$31,0)),""))</f>
        <v/>
      </c>
      <c r="F145" s="37" t="n"/>
      <c r="G145" s="37" t="n"/>
      <c r="H145" s="53" t="n"/>
      <c r="I145" s="53" t="n"/>
      <c r="J145" s="37" t="n"/>
      <c r="K145" s="53" t="n"/>
      <c r="L145" s="53" t="n"/>
      <c r="M145" s="53" t="n"/>
      <c r="N145" s="54" t="n"/>
      <c r="O145" s="57">
        <f>IF(COUNTA(A145,C145,F145,G145)=0,"",IF(OR(A145="",C145="",F145="",G145=""),"INCOMPLETO",IF(COUNTIF(Perguntas!$A$2:$A$31,C145)=0,"ID INVÁLIDO",IF(COUNTIF(Perguntas!$A$22:$A$31,C145)&gt;0,"EXTRA",IF(INDEX(Perguntas!$C$2:$C$21,MATCH(C145,Perguntas!$A$2:$A$21,0))="","PERGUNTA VAZIA",IF(COUNTIFS(Plataformas!$A$2:$A$7,F145,Plataformas!$C$2:$C$7,"Sim")=0,"FORA DO PLANO",IF(COUNTIFS($B$2:B145,B145,$C$2:C145,C145,$F$2:F145,F145)&gt;1,"DUPLICADO","OK")))))))</f>
        <v/>
      </c>
    </row>
    <row r="146" ht="15" customHeight="1" s="22">
      <c r="A146" s="38" t="n"/>
      <c r="B146" s="52">
        <f>IF(A146="","",DATE(YEAR(A146),MONTH(A146),1))</f>
        <v/>
      </c>
      <c r="C146" s="37" t="n"/>
      <c r="D146" s="42">
        <f>IF(C146="","",IFERROR(INDEX(Perguntas!$B$2:$B$31,MATCH(C146,Perguntas!$A$2:$A$31,0)),"ID inválido"))</f>
        <v/>
      </c>
      <c r="E146" s="42">
        <f>IF(C146="","",IFERROR(INDEX(Perguntas!$C$2:$C$31,MATCH(C146,Perguntas!$A$2:$A$31,0)),""))</f>
        <v/>
      </c>
      <c r="F146" s="37" t="n"/>
      <c r="G146" s="37" t="n"/>
      <c r="H146" s="53" t="n"/>
      <c r="I146" s="53" t="n"/>
      <c r="J146" s="37" t="n"/>
      <c r="K146" s="53" t="n"/>
      <c r="L146" s="53" t="n"/>
      <c r="M146" s="53" t="n"/>
      <c r="N146" s="54" t="n"/>
      <c r="O146" s="55">
        <f>IF(COUNTA(A146,C146,F146,G146)=0,"",IF(OR(A146="",C146="",F146="",G146=""),"INCOMPLETO",IF(COUNTIF(Perguntas!$A$2:$A$31,C146)=0,"ID INVÁLIDO",IF(COUNTIF(Perguntas!$A$22:$A$31,C146)&gt;0,"EXTRA",IF(INDEX(Perguntas!$C$2:$C$21,MATCH(C146,Perguntas!$A$2:$A$21,0))="","PERGUNTA VAZIA",IF(COUNTIFS(Plataformas!$A$2:$A$7,F146,Plataformas!$C$2:$C$7,"Sim")=0,"FORA DO PLANO",IF(COUNTIFS($B$2:B146,B146,$C$2:C146,C146,$F$2:F146,F146)&gt;1,"DUPLICADO","OK")))))))</f>
        <v/>
      </c>
    </row>
    <row r="147" ht="15" customHeight="1" s="22">
      <c r="A147" s="38" t="n"/>
      <c r="B147" s="56">
        <f>IF(A147="","",DATE(YEAR(A147),MONTH(A147),1))</f>
        <v/>
      </c>
      <c r="C147" s="37" t="n"/>
      <c r="D147" s="43">
        <f>IF(C147="","",IFERROR(INDEX(Perguntas!$B$2:$B$31,MATCH(C147,Perguntas!$A$2:$A$31,0)),"ID inválido"))</f>
        <v/>
      </c>
      <c r="E147" s="43">
        <f>IF(C147="","",IFERROR(INDEX(Perguntas!$C$2:$C$31,MATCH(C147,Perguntas!$A$2:$A$31,0)),""))</f>
        <v/>
      </c>
      <c r="F147" s="37" t="n"/>
      <c r="G147" s="37" t="n"/>
      <c r="H147" s="53" t="n"/>
      <c r="I147" s="53" t="n"/>
      <c r="J147" s="37" t="n"/>
      <c r="K147" s="53" t="n"/>
      <c r="L147" s="53" t="n"/>
      <c r="M147" s="53" t="n"/>
      <c r="N147" s="54" t="n"/>
      <c r="O147" s="57">
        <f>IF(COUNTA(A147,C147,F147,G147)=0,"",IF(OR(A147="",C147="",F147="",G147=""),"INCOMPLETO",IF(COUNTIF(Perguntas!$A$2:$A$31,C147)=0,"ID INVÁLIDO",IF(COUNTIF(Perguntas!$A$22:$A$31,C147)&gt;0,"EXTRA",IF(INDEX(Perguntas!$C$2:$C$21,MATCH(C147,Perguntas!$A$2:$A$21,0))="","PERGUNTA VAZIA",IF(COUNTIFS(Plataformas!$A$2:$A$7,F147,Plataformas!$C$2:$C$7,"Sim")=0,"FORA DO PLANO",IF(COUNTIFS($B$2:B147,B147,$C$2:C147,C147,$F$2:F147,F147)&gt;1,"DUPLICADO","OK")))))))</f>
        <v/>
      </c>
    </row>
    <row r="148" ht="15" customHeight="1" s="22">
      <c r="A148" s="38" t="n"/>
      <c r="B148" s="52">
        <f>IF(A148="","",DATE(YEAR(A148),MONTH(A148),1))</f>
        <v/>
      </c>
      <c r="C148" s="37" t="n"/>
      <c r="D148" s="42">
        <f>IF(C148="","",IFERROR(INDEX(Perguntas!$B$2:$B$31,MATCH(C148,Perguntas!$A$2:$A$31,0)),"ID inválido"))</f>
        <v/>
      </c>
      <c r="E148" s="42">
        <f>IF(C148="","",IFERROR(INDEX(Perguntas!$C$2:$C$31,MATCH(C148,Perguntas!$A$2:$A$31,0)),""))</f>
        <v/>
      </c>
      <c r="F148" s="37" t="n"/>
      <c r="G148" s="37" t="n"/>
      <c r="H148" s="53" t="n"/>
      <c r="I148" s="53" t="n"/>
      <c r="J148" s="37" t="n"/>
      <c r="K148" s="53" t="n"/>
      <c r="L148" s="53" t="n"/>
      <c r="M148" s="53" t="n"/>
      <c r="N148" s="54" t="n"/>
      <c r="O148" s="55">
        <f>IF(COUNTA(A148,C148,F148,G148)=0,"",IF(OR(A148="",C148="",F148="",G148=""),"INCOMPLETO",IF(COUNTIF(Perguntas!$A$2:$A$31,C148)=0,"ID INVÁLIDO",IF(COUNTIF(Perguntas!$A$22:$A$31,C148)&gt;0,"EXTRA",IF(INDEX(Perguntas!$C$2:$C$21,MATCH(C148,Perguntas!$A$2:$A$21,0))="","PERGUNTA VAZIA",IF(COUNTIFS(Plataformas!$A$2:$A$7,F148,Plataformas!$C$2:$C$7,"Sim")=0,"FORA DO PLANO",IF(COUNTIFS($B$2:B148,B148,$C$2:C148,C148,$F$2:F148,F148)&gt;1,"DUPLICADO","OK")))))))</f>
        <v/>
      </c>
    </row>
    <row r="149" ht="15" customHeight="1" s="22">
      <c r="A149" s="38" t="n"/>
      <c r="B149" s="56">
        <f>IF(A149="","",DATE(YEAR(A149),MONTH(A149),1))</f>
        <v/>
      </c>
      <c r="C149" s="37" t="n"/>
      <c r="D149" s="43">
        <f>IF(C149="","",IFERROR(INDEX(Perguntas!$B$2:$B$31,MATCH(C149,Perguntas!$A$2:$A$31,0)),"ID inválido"))</f>
        <v/>
      </c>
      <c r="E149" s="43">
        <f>IF(C149="","",IFERROR(INDEX(Perguntas!$C$2:$C$31,MATCH(C149,Perguntas!$A$2:$A$31,0)),""))</f>
        <v/>
      </c>
      <c r="F149" s="37" t="n"/>
      <c r="G149" s="37" t="n"/>
      <c r="H149" s="53" t="n"/>
      <c r="I149" s="53" t="n"/>
      <c r="J149" s="37" t="n"/>
      <c r="K149" s="53" t="n"/>
      <c r="L149" s="53" t="n"/>
      <c r="M149" s="53" t="n"/>
      <c r="N149" s="54" t="n"/>
      <c r="O149" s="57">
        <f>IF(COUNTA(A149,C149,F149,G149)=0,"",IF(OR(A149="",C149="",F149="",G149=""),"INCOMPLETO",IF(COUNTIF(Perguntas!$A$2:$A$31,C149)=0,"ID INVÁLIDO",IF(COUNTIF(Perguntas!$A$22:$A$31,C149)&gt;0,"EXTRA",IF(INDEX(Perguntas!$C$2:$C$21,MATCH(C149,Perguntas!$A$2:$A$21,0))="","PERGUNTA VAZIA",IF(COUNTIFS(Plataformas!$A$2:$A$7,F149,Plataformas!$C$2:$C$7,"Sim")=0,"FORA DO PLANO",IF(COUNTIFS($B$2:B149,B149,$C$2:C149,C149,$F$2:F149,F149)&gt;1,"DUPLICADO","OK")))))))</f>
        <v/>
      </c>
    </row>
    <row r="150" ht="15" customHeight="1" s="22">
      <c r="A150" s="38" t="n"/>
      <c r="B150" s="52">
        <f>IF(A150="","",DATE(YEAR(A150),MONTH(A150),1))</f>
        <v/>
      </c>
      <c r="C150" s="37" t="n"/>
      <c r="D150" s="42">
        <f>IF(C150="","",IFERROR(INDEX(Perguntas!$B$2:$B$31,MATCH(C150,Perguntas!$A$2:$A$31,0)),"ID inválido"))</f>
        <v/>
      </c>
      <c r="E150" s="42">
        <f>IF(C150="","",IFERROR(INDEX(Perguntas!$C$2:$C$31,MATCH(C150,Perguntas!$A$2:$A$31,0)),""))</f>
        <v/>
      </c>
      <c r="F150" s="37" t="n"/>
      <c r="G150" s="37" t="n"/>
      <c r="H150" s="53" t="n"/>
      <c r="I150" s="53" t="n"/>
      <c r="J150" s="37" t="n"/>
      <c r="K150" s="53" t="n"/>
      <c r="L150" s="53" t="n"/>
      <c r="M150" s="53" t="n"/>
      <c r="N150" s="54" t="n"/>
      <c r="O150" s="55">
        <f>IF(COUNTA(A150,C150,F150,G150)=0,"",IF(OR(A150="",C150="",F150="",G150=""),"INCOMPLETO",IF(COUNTIF(Perguntas!$A$2:$A$31,C150)=0,"ID INVÁLIDO",IF(COUNTIF(Perguntas!$A$22:$A$31,C150)&gt;0,"EXTRA",IF(INDEX(Perguntas!$C$2:$C$21,MATCH(C150,Perguntas!$A$2:$A$21,0))="","PERGUNTA VAZIA",IF(COUNTIFS(Plataformas!$A$2:$A$7,F150,Plataformas!$C$2:$C$7,"Sim")=0,"FORA DO PLANO",IF(COUNTIFS($B$2:B150,B150,$C$2:C150,C150,$F$2:F150,F150)&gt;1,"DUPLICADO","OK")))))))</f>
        <v/>
      </c>
    </row>
    <row r="151" ht="15" customHeight="1" s="22">
      <c r="A151" s="38" t="n"/>
      <c r="B151" s="56">
        <f>IF(A151="","",DATE(YEAR(A151),MONTH(A151),1))</f>
        <v/>
      </c>
      <c r="C151" s="37" t="n"/>
      <c r="D151" s="43">
        <f>IF(C151="","",IFERROR(INDEX(Perguntas!$B$2:$B$31,MATCH(C151,Perguntas!$A$2:$A$31,0)),"ID inválido"))</f>
        <v/>
      </c>
      <c r="E151" s="43">
        <f>IF(C151="","",IFERROR(INDEX(Perguntas!$C$2:$C$31,MATCH(C151,Perguntas!$A$2:$A$31,0)),""))</f>
        <v/>
      </c>
      <c r="F151" s="37" t="n"/>
      <c r="G151" s="37" t="n"/>
      <c r="H151" s="53" t="n"/>
      <c r="I151" s="53" t="n"/>
      <c r="J151" s="37" t="n"/>
      <c r="K151" s="53" t="n"/>
      <c r="L151" s="53" t="n"/>
      <c r="M151" s="53" t="n"/>
      <c r="N151" s="54" t="n"/>
      <c r="O151" s="57">
        <f>IF(COUNTA(A151,C151,F151,G151)=0,"",IF(OR(A151="",C151="",F151="",G151=""),"INCOMPLETO",IF(COUNTIF(Perguntas!$A$2:$A$31,C151)=0,"ID INVÁLIDO",IF(COUNTIF(Perguntas!$A$22:$A$31,C151)&gt;0,"EXTRA",IF(INDEX(Perguntas!$C$2:$C$21,MATCH(C151,Perguntas!$A$2:$A$21,0))="","PERGUNTA VAZIA",IF(COUNTIFS(Plataformas!$A$2:$A$7,F151,Plataformas!$C$2:$C$7,"Sim")=0,"FORA DO PLANO",IF(COUNTIFS($B$2:B151,B151,$C$2:C151,C151,$F$2:F151,F151)&gt;1,"DUPLICADO","OK")))))))</f>
        <v/>
      </c>
    </row>
    <row r="152" ht="15" customHeight="1" s="22">
      <c r="A152" s="38" t="n"/>
      <c r="B152" s="52">
        <f>IF(A152="","",DATE(YEAR(A152),MONTH(A152),1))</f>
        <v/>
      </c>
      <c r="C152" s="37" t="n"/>
      <c r="D152" s="42">
        <f>IF(C152="","",IFERROR(INDEX(Perguntas!$B$2:$B$31,MATCH(C152,Perguntas!$A$2:$A$31,0)),"ID inválido"))</f>
        <v/>
      </c>
      <c r="E152" s="42">
        <f>IF(C152="","",IFERROR(INDEX(Perguntas!$C$2:$C$31,MATCH(C152,Perguntas!$A$2:$A$31,0)),""))</f>
        <v/>
      </c>
      <c r="F152" s="37" t="n"/>
      <c r="G152" s="37" t="n"/>
      <c r="H152" s="53" t="n"/>
      <c r="I152" s="53" t="n"/>
      <c r="J152" s="37" t="n"/>
      <c r="K152" s="53" t="n"/>
      <c r="L152" s="53" t="n"/>
      <c r="M152" s="53" t="n"/>
      <c r="N152" s="54" t="n"/>
      <c r="O152" s="55">
        <f>IF(COUNTA(A152,C152,F152,G152)=0,"",IF(OR(A152="",C152="",F152="",G152=""),"INCOMPLETO",IF(COUNTIF(Perguntas!$A$2:$A$31,C152)=0,"ID INVÁLIDO",IF(COUNTIF(Perguntas!$A$22:$A$31,C152)&gt;0,"EXTRA",IF(INDEX(Perguntas!$C$2:$C$21,MATCH(C152,Perguntas!$A$2:$A$21,0))="","PERGUNTA VAZIA",IF(COUNTIFS(Plataformas!$A$2:$A$7,F152,Plataformas!$C$2:$C$7,"Sim")=0,"FORA DO PLANO",IF(COUNTIFS($B$2:B152,B152,$C$2:C152,C152,$F$2:F152,F152)&gt;1,"DUPLICADO","OK")))))))</f>
        <v/>
      </c>
    </row>
    <row r="153" ht="15" customHeight="1" s="22">
      <c r="A153" s="38" t="n"/>
      <c r="B153" s="56">
        <f>IF(A153="","",DATE(YEAR(A153),MONTH(A153),1))</f>
        <v/>
      </c>
      <c r="C153" s="37" t="n"/>
      <c r="D153" s="43">
        <f>IF(C153="","",IFERROR(INDEX(Perguntas!$B$2:$B$31,MATCH(C153,Perguntas!$A$2:$A$31,0)),"ID inválido"))</f>
        <v/>
      </c>
      <c r="E153" s="43">
        <f>IF(C153="","",IFERROR(INDEX(Perguntas!$C$2:$C$31,MATCH(C153,Perguntas!$A$2:$A$31,0)),""))</f>
        <v/>
      </c>
      <c r="F153" s="37" t="n"/>
      <c r="G153" s="37" t="n"/>
      <c r="H153" s="53" t="n"/>
      <c r="I153" s="53" t="n"/>
      <c r="J153" s="37" t="n"/>
      <c r="K153" s="53" t="n"/>
      <c r="L153" s="53" t="n"/>
      <c r="M153" s="53" t="n"/>
      <c r="N153" s="54" t="n"/>
      <c r="O153" s="57">
        <f>IF(COUNTA(A153,C153,F153,G153)=0,"",IF(OR(A153="",C153="",F153="",G153=""),"INCOMPLETO",IF(COUNTIF(Perguntas!$A$2:$A$31,C153)=0,"ID INVÁLIDO",IF(COUNTIF(Perguntas!$A$22:$A$31,C153)&gt;0,"EXTRA",IF(INDEX(Perguntas!$C$2:$C$21,MATCH(C153,Perguntas!$A$2:$A$21,0))="","PERGUNTA VAZIA",IF(COUNTIFS(Plataformas!$A$2:$A$7,F153,Plataformas!$C$2:$C$7,"Sim")=0,"FORA DO PLANO",IF(COUNTIFS($B$2:B153,B153,$C$2:C153,C153,$F$2:F153,F153)&gt;1,"DUPLICADO","OK")))))))</f>
        <v/>
      </c>
    </row>
    <row r="154" ht="15" customHeight="1" s="22">
      <c r="A154" s="38" t="n"/>
      <c r="B154" s="52">
        <f>IF(A154="","",DATE(YEAR(A154),MONTH(A154),1))</f>
        <v/>
      </c>
      <c r="C154" s="37" t="n"/>
      <c r="D154" s="42">
        <f>IF(C154="","",IFERROR(INDEX(Perguntas!$B$2:$B$31,MATCH(C154,Perguntas!$A$2:$A$31,0)),"ID inválido"))</f>
        <v/>
      </c>
      <c r="E154" s="42">
        <f>IF(C154="","",IFERROR(INDEX(Perguntas!$C$2:$C$31,MATCH(C154,Perguntas!$A$2:$A$31,0)),""))</f>
        <v/>
      </c>
      <c r="F154" s="37" t="n"/>
      <c r="G154" s="37" t="n"/>
      <c r="H154" s="53" t="n"/>
      <c r="I154" s="53" t="n"/>
      <c r="J154" s="37" t="n"/>
      <c r="K154" s="53" t="n"/>
      <c r="L154" s="53" t="n"/>
      <c r="M154" s="53" t="n"/>
      <c r="N154" s="54" t="n"/>
      <c r="O154" s="55">
        <f>IF(COUNTA(A154,C154,F154,G154)=0,"",IF(OR(A154="",C154="",F154="",G154=""),"INCOMPLETO",IF(COUNTIF(Perguntas!$A$2:$A$31,C154)=0,"ID INVÁLIDO",IF(COUNTIF(Perguntas!$A$22:$A$31,C154)&gt;0,"EXTRA",IF(INDEX(Perguntas!$C$2:$C$21,MATCH(C154,Perguntas!$A$2:$A$21,0))="","PERGUNTA VAZIA",IF(COUNTIFS(Plataformas!$A$2:$A$7,F154,Plataformas!$C$2:$C$7,"Sim")=0,"FORA DO PLANO",IF(COUNTIFS($B$2:B154,B154,$C$2:C154,C154,$F$2:F154,F154)&gt;1,"DUPLICADO","OK")))))))</f>
        <v/>
      </c>
    </row>
    <row r="155" ht="15" customHeight="1" s="22">
      <c r="A155" s="38" t="n"/>
      <c r="B155" s="56">
        <f>IF(A155="","",DATE(YEAR(A155),MONTH(A155),1))</f>
        <v/>
      </c>
      <c r="C155" s="37" t="n"/>
      <c r="D155" s="43">
        <f>IF(C155="","",IFERROR(INDEX(Perguntas!$B$2:$B$31,MATCH(C155,Perguntas!$A$2:$A$31,0)),"ID inválido"))</f>
        <v/>
      </c>
      <c r="E155" s="43">
        <f>IF(C155="","",IFERROR(INDEX(Perguntas!$C$2:$C$31,MATCH(C155,Perguntas!$A$2:$A$31,0)),""))</f>
        <v/>
      </c>
      <c r="F155" s="37" t="n"/>
      <c r="G155" s="37" t="n"/>
      <c r="H155" s="53" t="n"/>
      <c r="I155" s="53" t="n"/>
      <c r="J155" s="37" t="n"/>
      <c r="K155" s="53" t="n"/>
      <c r="L155" s="53" t="n"/>
      <c r="M155" s="53" t="n"/>
      <c r="N155" s="54" t="n"/>
      <c r="O155" s="57">
        <f>IF(COUNTA(A155,C155,F155,G155)=0,"",IF(OR(A155="",C155="",F155="",G155=""),"INCOMPLETO",IF(COUNTIF(Perguntas!$A$2:$A$31,C155)=0,"ID INVÁLIDO",IF(COUNTIF(Perguntas!$A$22:$A$31,C155)&gt;0,"EXTRA",IF(INDEX(Perguntas!$C$2:$C$21,MATCH(C155,Perguntas!$A$2:$A$21,0))="","PERGUNTA VAZIA",IF(COUNTIFS(Plataformas!$A$2:$A$7,F155,Plataformas!$C$2:$C$7,"Sim")=0,"FORA DO PLANO",IF(COUNTIFS($B$2:B155,B155,$C$2:C155,C155,$F$2:F155,F155)&gt;1,"DUPLICADO","OK")))))))</f>
        <v/>
      </c>
    </row>
    <row r="156" ht="15" customHeight="1" s="22">
      <c r="A156" s="38" t="n"/>
      <c r="B156" s="52">
        <f>IF(A156="","",DATE(YEAR(A156),MONTH(A156),1))</f>
        <v/>
      </c>
      <c r="C156" s="37" t="n"/>
      <c r="D156" s="42">
        <f>IF(C156="","",IFERROR(INDEX(Perguntas!$B$2:$B$31,MATCH(C156,Perguntas!$A$2:$A$31,0)),"ID inválido"))</f>
        <v/>
      </c>
      <c r="E156" s="42">
        <f>IF(C156="","",IFERROR(INDEX(Perguntas!$C$2:$C$31,MATCH(C156,Perguntas!$A$2:$A$31,0)),""))</f>
        <v/>
      </c>
      <c r="F156" s="37" t="n"/>
      <c r="G156" s="37" t="n"/>
      <c r="H156" s="53" t="n"/>
      <c r="I156" s="53" t="n"/>
      <c r="J156" s="37" t="n"/>
      <c r="K156" s="53" t="n"/>
      <c r="L156" s="53" t="n"/>
      <c r="M156" s="53" t="n"/>
      <c r="N156" s="54" t="n"/>
      <c r="O156" s="55">
        <f>IF(COUNTA(A156,C156,F156,G156)=0,"",IF(OR(A156="",C156="",F156="",G156=""),"INCOMPLETO",IF(COUNTIF(Perguntas!$A$2:$A$31,C156)=0,"ID INVÁLIDO",IF(COUNTIF(Perguntas!$A$22:$A$31,C156)&gt;0,"EXTRA",IF(INDEX(Perguntas!$C$2:$C$21,MATCH(C156,Perguntas!$A$2:$A$21,0))="","PERGUNTA VAZIA",IF(COUNTIFS(Plataformas!$A$2:$A$7,F156,Plataformas!$C$2:$C$7,"Sim")=0,"FORA DO PLANO",IF(COUNTIFS($B$2:B156,B156,$C$2:C156,C156,$F$2:F156,F156)&gt;1,"DUPLICADO","OK")))))))</f>
        <v/>
      </c>
    </row>
    <row r="157" ht="15" customHeight="1" s="22">
      <c r="A157" s="38" t="n"/>
      <c r="B157" s="56">
        <f>IF(A157="","",DATE(YEAR(A157),MONTH(A157),1))</f>
        <v/>
      </c>
      <c r="C157" s="37" t="n"/>
      <c r="D157" s="43">
        <f>IF(C157="","",IFERROR(INDEX(Perguntas!$B$2:$B$31,MATCH(C157,Perguntas!$A$2:$A$31,0)),"ID inválido"))</f>
        <v/>
      </c>
      <c r="E157" s="43">
        <f>IF(C157="","",IFERROR(INDEX(Perguntas!$C$2:$C$31,MATCH(C157,Perguntas!$A$2:$A$31,0)),""))</f>
        <v/>
      </c>
      <c r="F157" s="37" t="n"/>
      <c r="G157" s="37" t="n"/>
      <c r="H157" s="53" t="n"/>
      <c r="I157" s="53" t="n"/>
      <c r="J157" s="37" t="n"/>
      <c r="K157" s="53" t="n"/>
      <c r="L157" s="53" t="n"/>
      <c r="M157" s="53" t="n"/>
      <c r="N157" s="54" t="n"/>
      <c r="O157" s="57">
        <f>IF(COUNTA(A157,C157,F157,G157)=0,"",IF(OR(A157="",C157="",F157="",G157=""),"INCOMPLETO",IF(COUNTIF(Perguntas!$A$2:$A$31,C157)=0,"ID INVÁLIDO",IF(COUNTIF(Perguntas!$A$22:$A$31,C157)&gt;0,"EXTRA",IF(INDEX(Perguntas!$C$2:$C$21,MATCH(C157,Perguntas!$A$2:$A$21,0))="","PERGUNTA VAZIA",IF(COUNTIFS(Plataformas!$A$2:$A$7,F157,Plataformas!$C$2:$C$7,"Sim")=0,"FORA DO PLANO",IF(COUNTIFS($B$2:B157,B157,$C$2:C157,C157,$F$2:F157,F157)&gt;1,"DUPLICADO","OK")))))))</f>
        <v/>
      </c>
    </row>
    <row r="158" ht="15" customHeight="1" s="22">
      <c r="A158" s="38" t="n"/>
      <c r="B158" s="52">
        <f>IF(A158="","",DATE(YEAR(A158),MONTH(A158),1))</f>
        <v/>
      </c>
      <c r="C158" s="37" t="n"/>
      <c r="D158" s="42">
        <f>IF(C158="","",IFERROR(INDEX(Perguntas!$B$2:$B$31,MATCH(C158,Perguntas!$A$2:$A$31,0)),"ID inválido"))</f>
        <v/>
      </c>
      <c r="E158" s="42">
        <f>IF(C158="","",IFERROR(INDEX(Perguntas!$C$2:$C$31,MATCH(C158,Perguntas!$A$2:$A$31,0)),""))</f>
        <v/>
      </c>
      <c r="F158" s="37" t="n"/>
      <c r="G158" s="37" t="n"/>
      <c r="H158" s="53" t="n"/>
      <c r="I158" s="53" t="n"/>
      <c r="J158" s="37" t="n"/>
      <c r="K158" s="53" t="n"/>
      <c r="L158" s="53" t="n"/>
      <c r="M158" s="53" t="n"/>
      <c r="N158" s="54" t="n"/>
      <c r="O158" s="55">
        <f>IF(COUNTA(A158,C158,F158,G158)=0,"",IF(OR(A158="",C158="",F158="",G158=""),"INCOMPLETO",IF(COUNTIF(Perguntas!$A$2:$A$31,C158)=0,"ID INVÁLIDO",IF(COUNTIF(Perguntas!$A$22:$A$31,C158)&gt;0,"EXTRA",IF(INDEX(Perguntas!$C$2:$C$21,MATCH(C158,Perguntas!$A$2:$A$21,0))="","PERGUNTA VAZIA",IF(COUNTIFS(Plataformas!$A$2:$A$7,F158,Plataformas!$C$2:$C$7,"Sim")=0,"FORA DO PLANO",IF(COUNTIFS($B$2:B158,B158,$C$2:C158,C158,$F$2:F158,F158)&gt;1,"DUPLICADO","OK")))))))</f>
        <v/>
      </c>
    </row>
    <row r="159" ht="15" customHeight="1" s="22">
      <c r="A159" s="38" t="n"/>
      <c r="B159" s="56">
        <f>IF(A159="","",DATE(YEAR(A159),MONTH(A159),1))</f>
        <v/>
      </c>
      <c r="C159" s="37" t="n"/>
      <c r="D159" s="43">
        <f>IF(C159="","",IFERROR(INDEX(Perguntas!$B$2:$B$31,MATCH(C159,Perguntas!$A$2:$A$31,0)),"ID inválido"))</f>
        <v/>
      </c>
      <c r="E159" s="43">
        <f>IF(C159="","",IFERROR(INDEX(Perguntas!$C$2:$C$31,MATCH(C159,Perguntas!$A$2:$A$31,0)),""))</f>
        <v/>
      </c>
      <c r="F159" s="37" t="n"/>
      <c r="G159" s="37" t="n"/>
      <c r="H159" s="53" t="n"/>
      <c r="I159" s="53" t="n"/>
      <c r="J159" s="37" t="n"/>
      <c r="K159" s="53" t="n"/>
      <c r="L159" s="53" t="n"/>
      <c r="M159" s="53" t="n"/>
      <c r="N159" s="54" t="n"/>
      <c r="O159" s="57">
        <f>IF(COUNTA(A159,C159,F159,G159)=0,"",IF(OR(A159="",C159="",F159="",G159=""),"INCOMPLETO",IF(COUNTIF(Perguntas!$A$2:$A$31,C159)=0,"ID INVÁLIDO",IF(COUNTIF(Perguntas!$A$22:$A$31,C159)&gt;0,"EXTRA",IF(INDEX(Perguntas!$C$2:$C$21,MATCH(C159,Perguntas!$A$2:$A$21,0))="","PERGUNTA VAZIA",IF(COUNTIFS(Plataformas!$A$2:$A$7,F159,Plataformas!$C$2:$C$7,"Sim")=0,"FORA DO PLANO",IF(COUNTIFS($B$2:B159,B159,$C$2:C159,C159,$F$2:F159,F159)&gt;1,"DUPLICADO","OK")))))))</f>
        <v/>
      </c>
    </row>
    <row r="160" ht="15" customHeight="1" s="22">
      <c r="A160" s="38" t="n"/>
      <c r="B160" s="52">
        <f>IF(A160="","",DATE(YEAR(A160),MONTH(A160),1))</f>
        <v/>
      </c>
      <c r="C160" s="37" t="n"/>
      <c r="D160" s="42">
        <f>IF(C160="","",IFERROR(INDEX(Perguntas!$B$2:$B$31,MATCH(C160,Perguntas!$A$2:$A$31,0)),"ID inválido"))</f>
        <v/>
      </c>
      <c r="E160" s="42">
        <f>IF(C160="","",IFERROR(INDEX(Perguntas!$C$2:$C$31,MATCH(C160,Perguntas!$A$2:$A$31,0)),""))</f>
        <v/>
      </c>
      <c r="F160" s="37" t="n"/>
      <c r="G160" s="37" t="n"/>
      <c r="H160" s="53" t="n"/>
      <c r="I160" s="53" t="n"/>
      <c r="J160" s="37" t="n"/>
      <c r="K160" s="53" t="n"/>
      <c r="L160" s="53" t="n"/>
      <c r="M160" s="53" t="n"/>
      <c r="N160" s="54" t="n"/>
      <c r="O160" s="55">
        <f>IF(COUNTA(A160,C160,F160,G160)=0,"",IF(OR(A160="",C160="",F160="",G160=""),"INCOMPLETO",IF(COUNTIF(Perguntas!$A$2:$A$31,C160)=0,"ID INVÁLIDO",IF(COUNTIF(Perguntas!$A$22:$A$31,C160)&gt;0,"EXTRA",IF(INDEX(Perguntas!$C$2:$C$21,MATCH(C160,Perguntas!$A$2:$A$21,0))="","PERGUNTA VAZIA",IF(COUNTIFS(Plataformas!$A$2:$A$7,F160,Plataformas!$C$2:$C$7,"Sim")=0,"FORA DO PLANO",IF(COUNTIFS($B$2:B160,B160,$C$2:C160,C160,$F$2:F160,F160)&gt;1,"DUPLICADO","OK")))))))</f>
        <v/>
      </c>
    </row>
    <row r="161" ht="15" customHeight="1" s="22">
      <c r="A161" s="38" t="n"/>
      <c r="B161" s="56">
        <f>IF(A161="","",DATE(YEAR(A161),MONTH(A161),1))</f>
        <v/>
      </c>
      <c r="C161" s="37" t="n"/>
      <c r="D161" s="43">
        <f>IF(C161="","",IFERROR(INDEX(Perguntas!$B$2:$B$31,MATCH(C161,Perguntas!$A$2:$A$31,0)),"ID inválido"))</f>
        <v/>
      </c>
      <c r="E161" s="43">
        <f>IF(C161="","",IFERROR(INDEX(Perguntas!$C$2:$C$31,MATCH(C161,Perguntas!$A$2:$A$31,0)),""))</f>
        <v/>
      </c>
      <c r="F161" s="37" t="n"/>
      <c r="G161" s="37" t="n"/>
      <c r="H161" s="53" t="n"/>
      <c r="I161" s="53" t="n"/>
      <c r="J161" s="37" t="n"/>
      <c r="K161" s="53" t="n"/>
      <c r="L161" s="53" t="n"/>
      <c r="M161" s="53" t="n"/>
      <c r="N161" s="54" t="n"/>
      <c r="O161" s="57">
        <f>IF(COUNTA(A161,C161,F161,G161)=0,"",IF(OR(A161="",C161="",F161="",G161=""),"INCOMPLETO",IF(COUNTIF(Perguntas!$A$2:$A$31,C161)=0,"ID INVÁLIDO",IF(COUNTIF(Perguntas!$A$22:$A$31,C161)&gt;0,"EXTRA",IF(INDEX(Perguntas!$C$2:$C$21,MATCH(C161,Perguntas!$A$2:$A$21,0))="","PERGUNTA VAZIA",IF(COUNTIFS(Plataformas!$A$2:$A$7,F161,Plataformas!$C$2:$C$7,"Sim")=0,"FORA DO PLANO",IF(COUNTIFS($B$2:B161,B161,$C$2:C161,C161,$F$2:F161,F161)&gt;1,"DUPLICADO","OK")))))))</f>
        <v/>
      </c>
    </row>
    <row r="162" ht="15" customHeight="1" s="22">
      <c r="A162" s="38" t="n"/>
      <c r="B162" s="52">
        <f>IF(A162="","",DATE(YEAR(A162),MONTH(A162),1))</f>
        <v/>
      </c>
      <c r="C162" s="37" t="n"/>
      <c r="D162" s="42">
        <f>IF(C162="","",IFERROR(INDEX(Perguntas!$B$2:$B$31,MATCH(C162,Perguntas!$A$2:$A$31,0)),"ID inválido"))</f>
        <v/>
      </c>
      <c r="E162" s="42">
        <f>IF(C162="","",IFERROR(INDEX(Perguntas!$C$2:$C$31,MATCH(C162,Perguntas!$A$2:$A$31,0)),""))</f>
        <v/>
      </c>
      <c r="F162" s="37" t="n"/>
      <c r="G162" s="37" t="n"/>
      <c r="H162" s="53" t="n"/>
      <c r="I162" s="53" t="n"/>
      <c r="J162" s="37" t="n"/>
      <c r="K162" s="53" t="n"/>
      <c r="L162" s="53" t="n"/>
      <c r="M162" s="53" t="n"/>
      <c r="N162" s="54" t="n"/>
      <c r="O162" s="55">
        <f>IF(COUNTA(A162,C162,F162,G162)=0,"",IF(OR(A162="",C162="",F162="",G162=""),"INCOMPLETO",IF(COUNTIF(Perguntas!$A$2:$A$31,C162)=0,"ID INVÁLIDO",IF(COUNTIF(Perguntas!$A$22:$A$31,C162)&gt;0,"EXTRA",IF(INDEX(Perguntas!$C$2:$C$21,MATCH(C162,Perguntas!$A$2:$A$21,0))="","PERGUNTA VAZIA",IF(COUNTIFS(Plataformas!$A$2:$A$7,F162,Plataformas!$C$2:$C$7,"Sim")=0,"FORA DO PLANO",IF(COUNTIFS($B$2:B162,B162,$C$2:C162,C162,$F$2:F162,F162)&gt;1,"DUPLICADO","OK")))))))</f>
        <v/>
      </c>
    </row>
    <row r="163" ht="15" customHeight="1" s="22">
      <c r="A163" s="38" t="n"/>
      <c r="B163" s="56">
        <f>IF(A163="","",DATE(YEAR(A163),MONTH(A163),1))</f>
        <v/>
      </c>
      <c r="C163" s="37" t="n"/>
      <c r="D163" s="43">
        <f>IF(C163="","",IFERROR(INDEX(Perguntas!$B$2:$B$31,MATCH(C163,Perguntas!$A$2:$A$31,0)),"ID inválido"))</f>
        <v/>
      </c>
      <c r="E163" s="43">
        <f>IF(C163="","",IFERROR(INDEX(Perguntas!$C$2:$C$31,MATCH(C163,Perguntas!$A$2:$A$31,0)),""))</f>
        <v/>
      </c>
      <c r="F163" s="37" t="n"/>
      <c r="G163" s="37" t="n"/>
      <c r="H163" s="53" t="n"/>
      <c r="I163" s="53" t="n"/>
      <c r="J163" s="37" t="n"/>
      <c r="K163" s="53" t="n"/>
      <c r="L163" s="53" t="n"/>
      <c r="M163" s="53" t="n"/>
      <c r="N163" s="54" t="n"/>
      <c r="O163" s="57">
        <f>IF(COUNTA(A163,C163,F163,G163)=0,"",IF(OR(A163="",C163="",F163="",G163=""),"INCOMPLETO",IF(COUNTIF(Perguntas!$A$2:$A$31,C163)=0,"ID INVÁLIDO",IF(COUNTIF(Perguntas!$A$22:$A$31,C163)&gt;0,"EXTRA",IF(INDEX(Perguntas!$C$2:$C$21,MATCH(C163,Perguntas!$A$2:$A$21,0))="","PERGUNTA VAZIA",IF(COUNTIFS(Plataformas!$A$2:$A$7,F163,Plataformas!$C$2:$C$7,"Sim")=0,"FORA DO PLANO",IF(COUNTIFS($B$2:B163,B163,$C$2:C163,C163,$F$2:F163,F163)&gt;1,"DUPLICADO","OK")))))))</f>
        <v/>
      </c>
    </row>
    <row r="164" ht="15" customHeight="1" s="22">
      <c r="A164" s="38" t="n"/>
      <c r="B164" s="52">
        <f>IF(A164="","",DATE(YEAR(A164),MONTH(A164),1))</f>
        <v/>
      </c>
      <c r="C164" s="37" t="n"/>
      <c r="D164" s="42">
        <f>IF(C164="","",IFERROR(INDEX(Perguntas!$B$2:$B$31,MATCH(C164,Perguntas!$A$2:$A$31,0)),"ID inválido"))</f>
        <v/>
      </c>
      <c r="E164" s="42">
        <f>IF(C164="","",IFERROR(INDEX(Perguntas!$C$2:$C$31,MATCH(C164,Perguntas!$A$2:$A$31,0)),""))</f>
        <v/>
      </c>
      <c r="F164" s="37" t="n"/>
      <c r="G164" s="37" t="n"/>
      <c r="H164" s="53" t="n"/>
      <c r="I164" s="53" t="n"/>
      <c r="J164" s="37" t="n"/>
      <c r="K164" s="53" t="n"/>
      <c r="L164" s="53" t="n"/>
      <c r="M164" s="53" t="n"/>
      <c r="N164" s="54" t="n"/>
      <c r="O164" s="55">
        <f>IF(COUNTA(A164,C164,F164,G164)=0,"",IF(OR(A164="",C164="",F164="",G164=""),"INCOMPLETO",IF(COUNTIF(Perguntas!$A$2:$A$31,C164)=0,"ID INVÁLIDO",IF(COUNTIF(Perguntas!$A$22:$A$31,C164)&gt;0,"EXTRA",IF(INDEX(Perguntas!$C$2:$C$21,MATCH(C164,Perguntas!$A$2:$A$21,0))="","PERGUNTA VAZIA",IF(COUNTIFS(Plataformas!$A$2:$A$7,F164,Plataformas!$C$2:$C$7,"Sim")=0,"FORA DO PLANO",IF(COUNTIFS($B$2:B164,B164,$C$2:C164,C164,$F$2:F164,F164)&gt;1,"DUPLICADO","OK")))))))</f>
        <v/>
      </c>
    </row>
    <row r="165" ht="15" customHeight="1" s="22">
      <c r="A165" s="38" t="n"/>
      <c r="B165" s="56">
        <f>IF(A165="","",DATE(YEAR(A165),MONTH(A165),1))</f>
        <v/>
      </c>
      <c r="C165" s="37" t="n"/>
      <c r="D165" s="43">
        <f>IF(C165="","",IFERROR(INDEX(Perguntas!$B$2:$B$31,MATCH(C165,Perguntas!$A$2:$A$31,0)),"ID inválido"))</f>
        <v/>
      </c>
      <c r="E165" s="43">
        <f>IF(C165="","",IFERROR(INDEX(Perguntas!$C$2:$C$31,MATCH(C165,Perguntas!$A$2:$A$31,0)),""))</f>
        <v/>
      </c>
      <c r="F165" s="37" t="n"/>
      <c r="G165" s="37" t="n"/>
      <c r="H165" s="53" t="n"/>
      <c r="I165" s="53" t="n"/>
      <c r="J165" s="37" t="n"/>
      <c r="K165" s="53" t="n"/>
      <c r="L165" s="53" t="n"/>
      <c r="M165" s="53" t="n"/>
      <c r="N165" s="54" t="n"/>
      <c r="O165" s="57">
        <f>IF(COUNTA(A165,C165,F165,G165)=0,"",IF(OR(A165="",C165="",F165="",G165=""),"INCOMPLETO",IF(COUNTIF(Perguntas!$A$2:$A$31,C165)=0,"ID INVÁLIDO",IF(COUNTIF(Perguntas!$A$22:$A$31,C165)&gt;0,"EXTRA",IF(INDEX(Perguntas!$C$2:$C$21,MATCH(C165,Perguntas!$A$2:$A$21,0))="","PERGUNTA VAZIA",IF(COUNTIFS(Plataformas!$A$2:$A$7,F165,Plataformas!$C$2:$C$7,"Sim")=0,"FORA DO PLANO",IF(COUNTIFS($B$2:B165,B165,$C$2:C165,C165,$F$2:F165,F165)&gt;1,"DUPLICADO","OK")))))))</f>
        <v/>
      </c>
    </row>
    <row r="166" ht="15" customHeight="1" s="22">
      <c r="A166" s="38" t="n"/>
      <c r="B166" s="52">
        <f>IF(A166="","",DATE(YEAR(A166),MONTH(A166),1))</f>
        <v/>
      </c>
      <c r="C166" s="37" t="n"/>
      <c r="D166" s="42">
        <f>IF(C166="","",IFERROR(INDEX(Perguntas!$B$2:$B$31,MATCH(C166,Perguntas!$A$2:$A$31,0)),"ID inválido"))</f>
        <v/>
      </c>
      <c r="E166" s="42">
        <f>IF(C166="","",IFERROR(INDEX(Perguntas!$C$2:$C$31,MATCH(C166,Perguntas!$A$2:$A$31,0)),""))</f>
        <v/>
      </c>
      <c r="F166" s="37" t="n"/>
      <c r="G166" s="37" t="n"/>
      <c r="H166" s="53" t="n"/>
      <c r="I166" s="53" t="n"/>
      <c r="J166" s="37" t="n"/>
      <c r="K166" s="53" t="n"/>
      <c r="L166" s="53" t="n"/>
      <c r="M166" s="53" t="n"/>
      <c r="N166" s="54" t="n"/>
      <c r="O166" s="55">
        <f>IF(COUNTA(A166,C166,F166,G166)=0,"",IF(OR(A166="",C166="",F166="",G166=""),"INCOMPLETO",IF(COUNTIF(Perguntas!$A$2:$A$31,C166)=0,"ID INVÁLIDO",IF(COUNTIF(Perguntas!$A$22:$A$31,C166)&gt;0,"EXTRA",IF(INDEX(Perguntas!$C$2:$C$21,MATCH(C166,Perguntas!$A$2:$A$21,0))="","PERGUNTA VAZIA",IF(COUNTIFS(Plataformas!$A$2:$A$7,F166,Plataformas!$C$2:$C$7,"Sim")=0,"FORA DO PLANO",IF(COUNTIFS($B$2:B166,B166,$C$2:C166,C166,$F$2:F166,F166)&gt;1,"DUPLICADO","OK")))))))</f>
        <v/>
      </c>
    </row>
    <row r="167" ht="15" customHeight="1" s="22">
      <c r="A167" s="38" t="n"/>
      <c r="B167" s="56">
        <f>IF(A167="","",DATE(YEAR(A167),MONTH(A167),1))</f>
        <v/>
      </c>
      <c r="C167" s="37" t="n"/>
      <c r="D167" s="43">
        <f>IF(C167="","",IFERROR(INDEX(Perguntas!$B$2:$B$31,MATCH(C167,Perguntas!$A$2:$A$31,0)),"ID inválido"))</f>
        <v/>
      </c>
      <c r="E167" s="43">
        <f>IF(C167="","",IFERROR(INDEX(Perguntas!$C$2:$C$31,MATCH(C167,Perguntas!$A$2:$A$31,0)),""))</f>
        <v/>
      </c>
      <c r="F167" s="37" t="n"/>
      <c r="G167" s="37" t="n"/>
      <c r="H167" s="53" t="n"/>
      <c r="I167" s="53" t="n"/>
      <c r="J167" s="37" t="n"/>
      <c r="K167" s="53" t="n"/>
      <c r="L167" s="53" t="n"/>
      <c r="M167" s="53" t="n"/>
      <c r="N167" s="54" t="n"/>
      <c r="O167" s="57">
        <f>IF(COUNTA(A167,C167,F167,G167)=0,"",IF(OR(A167="",C167="",F167="",G167=""),"INCOMPLETO",IF(COUNTIF(Perguntas!$A$2:$A$31,C167)=0,"ID INVÁLIDO",IF(COUNTIF(Perguntas!$A$22:$A$31,C167)&gt;0,"EXTRA",IF(INDEX(Perguntas!$C$2:$C$21,MATCH(C167,Perguntas!$A$2:$A$21,0))="","PERGUNTA VAZIA",IF(COUNTIFS(Plataformas!$A$2:$A$7,F167,Plataformas!$C$2:$C$7,"Sim")=0,"FORA DO PLANO",IF(COUNTIFS($B$2:B167,B167,$C$2:C167,C167,$F$2:F167,F167)&gt;1,"DUPLICADO","OK")))))))</f>
        <v/>
      </c>
    </row>
    <row r="168" ht="15" customHeight="1" s="22">
      <c r="A168" s="38" t="n"/>
      <c r="B168" s="52">
        <f>IF(A168="","",DATE(YEAR(A168),MONTH(A168),1))</f>
        <v/>
      </c>
      <c r="C168" s="37" t="n"/>
      <c r="D168" s="42">
        <f>IF(C168="","",IFERROR(INDEX(Perguntas!$B$2:$B$31,MATCH(C168,Perguntas!$A$2:$A$31,0)),"ID inválido"))</f>
        <v/>
      </c>
      <c r="E168" s="42">
        <f>IF(C168="","",IFERROR(INDEX(Perguntas!$C$2:$C$31,MATCH(C168,Perguntas!$A$2:$A$31,0)),""))</f>
        <v/>
      </c>
      <c r="F168" s="37" t="n"/>
      <c r="G168" s="37" t="n"/>
      <c r="H168" s="53" t="n"/>
      <c r="I168" s="53" t="n"/>
      <c r="J168" s="37" t="n"/>
      <c r="K168" s="53" t="n"/>
      <c r="L168" s="53" t="n"/>
      <c r="M168" s="53" t="n"/>
      <c r="N168" s="54" t="n"/>
      <c r="O168" s="55">
        <f>IF(COUNTA(A168,C168,F168,G168)=0,"",IF(OR(A168="",C168="",F168="",G168=""),"INCOMPLETO",IF(COUNTIF(Perguntas!$A$2:$A$31,C168)=0,"ID INVÁLIDO",IF(COUNTIF(Perguntas!$A$22:$A$31,C168)&gt;0,"EXTRA",IF(INDEX(Perguntas!$C$2:$C$21,MATCH(C168,Perguntas!$A$2:$A$21,0))="","PERGUNTA VAZIA",IF(COUNTIFS(Plataformas!$A$2:$A$7,F168,Plataformas!$C$2:$C$7,"Sim")=0,"FORA DO PLANO",IF(COUNTIFS($B$2:B168,B168,$C$2:C168,C168,$F$2:F168,F168)&gt;1,"DUPLICADO","OK")))))))</f>
        <v/>
      </c>
    </row>
    <row r="169" ht="15" customHeight="1" s="22">
      <c r="A169" s="38" t="n"/>
      <c r="B169" s="56">
        <f>IF(A169="","",DATE(YEAR(A169),MONTH(A169),1))</f>
        <v/>
      </c>
      <c r="C169" s="37" t="n"/>
      <c r="D169" s="43">
        <f>IF(C169="","",IFERROR(INDEX(Perguntas!$B$2:$B$31,MATCH(C169,Perguntas!$A$2:$A$31,0)),"ID inválido"))</f>
        <v/>
      </c>
      <c r="E169" s="43">
        <f>IF(C169="","",IFERROR(INDEX(Perguntas!$C$2:$C$31,MATCH(C169,Perguntas!$A$2:$A$31,0)),""))</f>
        <v/>
      </c>
      <c r="F169" s="37" t="n"/>
      <c r="G169" s="37" t="n"/>
      <c r="H169" s="53" t="n"/>
      <c r="I169" s="53" t="n"/>
      <c r="J169" s="37" t="n"/>
      <c r="K169" s="53" t="n"/>
      <c r="L169" s="53" t="n"/>
      <c r="M169" s="53" t="n"/>
      <c r="N169" s="54" t="n"/>
      <c r="O169" s="57">
        <f>IF(COUNTA(A169,C169,F169,G169)=0,"",IF(OR(A169="",C169="",F169="",G169=""),"INCOMPLETO",IF(COUNTIF(Perguntas!$A$2:$A$31,C169)=0,"ID INVÁLIDO",IF(COUNTIF(Perguntas!$A$22:$A$31,C169)&gt;0,"EXTRA",IF(INDEX(Perguntas!$C$2:$C$21,MATCH(C169,Perguntas!$A$2:$A$21,0))="","PERGUNTA VAZIA",IF(COUNTIFS(Plataformas!$A$2:$A$7,F169,Plataformas!$C$2:$C$7,"Sim")=0,"FORA DO PLANO",IF(COUNTIFS($B$2:B169,B169,$C$2:C169,C169,$F$2:F169,F169)&gt;1,"DUPLICADO","OK")))))))</f>
        <v/>
      </c>
    </row>
    <row r="170" ht="15" customHeight="1" s="22">
      <c r="A170" s="38" t="n"/>
      <c r="B170" s="52">
        <f>IF(A170="","",DATE(YEAR(A170),MONTH(A170),1))</f>
        <v/>
      </c>
      <c r="C170" s="37" t="n"/>
      <c r="D170" s="42">
        <f>IF(C170="","",IFERROR(INDEX(Perguntas!$B$2:$B$31,MATCH(C170,Perguntas!$A$2:$A$31,0)),"ID inválido"))</f>
        <v/>
      </c>
      <c r="E170" s="42">
        <f>IF(C170="","",IFERROR(INDEX(Perguntas!$C$2:$C$31,MATCH(C170,Perguntas!$A$2:$A$31,0)),""))</f>
        <v/>
      </c>
      <c r="F170" s="37" t="n"/>
      <c r="G170" s="37" t="n"/>
      <c r="H170" s="53" t="n"/>
      <c r="I170" s="53" t="n"/>
      <c r="J170" s="37" t="n"/>
      <c r="K170" s="53" t="n"/>
      <c r="L170" s="53" t="n"/>
      <c r="M170" s="53" t="n"/>
      <c r="N170" s="54" t="n"/>
      <c r="O170" s="55">
        <f>IF(COUNTA(A170,C170,F170,G170)=0,"",IF(OR(A170="",C170="",F170="",G170=""),"INCOMPLETO",IF(COUNTIF(Perguntas!$A$2:$A$31,C170)=0,"ID INVÁLIDO",IF(COUNTIF(Perguntas!$A$22:$A$31,C170)&gt;0,"EXTRA",IF(INDEX(Perguntas!$C$2:$C$21,MATCH(C170,Perguntas!$A$2:$A$21,0))="","PERGUNTA VAZIA",IF(COUNTIFS(Plataformas!$A$2:$A$7,F170,Plataformas!$C$2:$C$7,"Sim")=0,"FORA DO PLANO",IF(COUNTIFS($B$2:B170,B170,$C$2:C170,C170,$F$2:F170,F170)&gt;1,"DUPLICADO","OK")))))))</f>
        <v/>
      </c>
    </row>
    <row r="171" ht="15" customHeight="1" s="22">
      <c r="A171" s="38" t="n"/>
      <c r="B171" s="56">
        <f>IF(A171="","",DATE(YEAR(A171),MONTH(A171),1))</f>
        <v/>
      </c>
      <c r="C171" s="37" t="n"/>
      <c r="D171" s="43">
        <f>IF(C171="","",IFERROR(INDEX(Perguntas!$B$2:$B$31,MATCH(C171,Perguntas!$A$2:$A$31,0)),"ID inválido"))</f>
        <v/>
      </c>
      <c r="E171" s="43">
        <f>IF(C171="","",IFERROR(INDEX(Perguntas!$C$2:$C$31,MATCH(C171,Perguntas!$A$2:$A$31,0)),""))</f>
        <v/>
      </c>
      <c r="F171" s="37" t="n"/>
      <c r="G171" s="37" t="n"/>
      <c r="H171" s="53" t="n"/>
      <c r="I171" s="53" t="n"/>
      <c r="J171" s="37" t="n"/>
      <c r="K171" s="53" t="n"/>
      <c r="L171" s="53" t="n"/>
      <c r="M171" s="53" t="n"/>
      <c r="N171" s="54" t="n"/>
      <c r="O171" s="57">
        <f>IF(COUNTA(A171,C171,F171,G171)=0,"",IF(OR(A171="",C171="",F171="",G171=""),"INCOMPLETO",IF(COUNTIF(Perguntas!$A$2:$A$31,C171)=0,"ID INVÁLIDO",IF(COUNTIF(Perguntas!$A$22:$A$31,C171)&gt;0,"EXTRA",IF(INDEX(Perguntas!$C$2:$C$21,MATCH(C171,Perguntas!$A$2:$A$21,0))="","PERGUNTA VAZIA",IF(COUNTIFS(Plataformas!$A$2:$A$7,F171,Plataformas!$C$2:$C$7,"Sim")=0,"FORA DO PLANO",IF(COUNTIFS($B$2:B171,B171,$C$2:C171,C171,$F$2:F171,F171)&gt;1,"DUPLICADO","OK")))))))</f>
        <v/>
      </c>
    </row>
    <row r="172" ht="15" customHeight="1" s="22">
      <c r="A172" s="38" t="n"/>
      <c r="B172" s="52">
        <f>IF(A172="","",DATE(YEAR(A172),MONTH(A172),1))</f>
        <v/>
      </c>
      <c r="C172" s="37" t="n"/>
      <c r="D172" s="42">
        <f>IF(C172="","",IFERROR(INDEX(Perguntas!$B$2:$B$31,MATCH(C172,Perguntas!$A$2:$A$31,0)),"ID inválido"))</f>
        <v/>
      </c>
      <c r="E172" s="42">
        <f>IF(C172="","",IFERROR(INDEX(Perguntas!$C$2:$C$31,MATCH(C172,Perguntas!$A$2:$A$31,0)),""))</f>
        <v/>
      </c>
      <c r="F172" s="37" t="n"/>
      <c r="G172" s="37" t="n"/>
      <c r="H172" s="53" t="n"/>
      <c r="I172" s="53" t="n"/>
      <c r="J172" s="37" t="n"/>
      <c r="K172" s="53" t="n"/>
      <c r="L172" s="53" t="n"/>
      <c r="M172" s="53" t="n"/>
      <c r="N172" s="54" t="n"/>
      <c r="O172" s="55">
        <f>IF(COUNTA(A172,C172,F172,G172)=0,"",IF(OR(A172="",C172="",F172="",G172=""),"INCOMPLETO",IF(COUNTIF(Perguntas!$A$2:$A$31,C172)=0,"ID INVÁLIDO",IF(COUNTIF(Perguntas!$A$22:$A$31,C172)&gt;0,"EXTRA",IF(INDEX(Perguntas!$C$2:$C$21,MATCH(C172,Perguntas!$A$2:$A$21,0))="","PERGUNTA VAZIA",IF(COUNTIFS(Plataformas!$A$2:$A$7,F172,Plataformas!$C$2:$C$7,"Sim")=0,"FORA DO PLANO",IF(COUNTIFS($B$2:B172,B172,$C$2:C172,C172,$F$2:F172,F172)&gt;1,"DUPLICADO","OK")))))))</f>
        <v/>
      </c>
    </row>
    <row r="173" ht="15" customHeight="1" s="22">
      <c r="A173" s="38" t="n"/>
      <c r="B173" s="56">
        <f>IF(A173="","",DATE(YEAR(A173),MONTH(A173),1))</f>
        <v/>
      </c>
      <c r="C173" s="37" t="n"/>
      <c r="D173" s="43">
        <f>IF(C173="","",IFERROR(INDEX(Perguntas!$B$2:$B$31,MATCH(C173,Perguntas!$A$2:$A$31,0)),"ID inválido"))</f>
        <v/>
      </c>
      <c r="E173" s="43">
        <f>IF(C173="","",IFERROR(INDEX(Perguntas!$C$2:$C$31,MATCH(C173,Perguntas!$A$2:$A$31,0)),""))</f>
        <v/>
      </c>
      <c r="F173" s="37" t="n"/>
      <c r="G173" s="37" t="n"/>
      <c r="H173" s="53" t="n"/>
      <c r="I173" s="53" t="n"/>
      <c r="J173" s="37" t="n"/>
      <c r="K173" s="53" t="n"/>
      <c r="L173" s="53" t="n"/>
      <c r="M173" s="53" t="n"/>
      <c r="N173" s="54" t="n"/>
      <c r="O173" s="57">
        <f>IF(COUNTA(A173,C173,F173,G173)=0,"",IF(OR(A173="",C173="",F173="",G173=""),"INCOMPLETO",IF(COUNTIF(Perguntas!$A$2:$A$31,C173)=0,"ID INVÁLIDO",IF(COUNTIF(Perguntas!$A$22:$A$31,C173)&gt;0,"EXTRA",IF(INDEX(Perguntas!$C$2:$C$21,MATCH(C173,Perguntas!$A$2:$A$21,0))="","PERGUNTA VAZIA",IF(COUNTIFS(Plataformas!$A$2:$A$7,F173,Plataformas!$C$2:$C$7,"Sim")=0,"FORA DO PLANO",IF(COUNTIFS($B$2:B173,B173,$C$2:C173,C173,$F$2:F173,F173)&gt;1,"DUPLICADO","OK")))))))</f>
        <v/>
      </c>
    </row>
    <row r="174" ht="15" customHeight="1" s="22">
      <c r="A174" s="38" t="n"/>
      <c r="B174" s="52">
        <f>IF(A174="","",DATE(YEAR(A174),MONTH(A174),1))</f>
        <v/>
      </c>
      <c r="C174" s="37" t="n"/>
      <c r="D174" s="42">
        <f>IF(C174="","",IFERROR(INDEX(Perguntas!$B$2:$B$31,MATCH(C174,Perguntas!$A$2:$A$31,0)),"ID inválido"))</f>
        <v/>
      </c>
      <c r="E174" s="42">
        <f>IF(C174="","",IFERROR(INDEX(Perguntas!$C$2:$C$31,MATCH(C174,Perguntas!$A$2:$A$31,0)),""))</f>
        <v/>
      </c>
      <c r="F174" s="37" t="n"/>
      <c r="G174" s="37" t="n"/>
      <c r="H174" s="53" t="n"/>
      <c r="I174" s="53" t="n"/>
      <c r="J174" s="37" t="n"/>
      <c r="K174" s="53" t="n"/>
      <c r="L174" s="53" t="n"/>
      <c r="M174" s="53" t="n"/>
      <c r="N174" s="54" t="n"/>
      <c r="O174" s="55">
        <f>IF(COUNTA(A174,C174,F174,G174)=0,"",IF(OR(A174="",C174="",F174="",G174=""),"INCOMPLETO",IF(COUNTIF(Perguntas!$A$2:$A$31,C174)=0,"ID INVÁLIDO",IF(COUNTIF(Perguntas!$A$22:$A$31,C174)&gt;0,"EXTRA",IF(INDEX(Perguntas!$C$2:$C$21,MATCH(C174,Perguntas!$A$2:$A$21,0))="","PERGUNTA VAZIA",IF(COUNTIFS(Plataformas!$A$2:$A$7,F174,Plataformas!$C$2:$C$7,"Sim")=0,"FORA DO PLANO",IF(COUNTIFS($B$2:B174,B174,$C$2:C174,C174,$F$2:F174,F174)&gt;1,"DUPLICADO","OK")))))))</f>
        <v/>
      </c>
    </row>
    <row r="175" ht="15" customHeight="1" s="22">
      <c r="A175" s="38" t="n"/>
      <c r="B175" s="56">
        <f>IF(A175="","",DATE(YEAR(A175),MONTH(A175),1))</f>
        <v/>
      </c>
      <c r="C175" s="37" t="n"/>
      <c r="D175" s="43">
        <f>IF(C175="","",IFERROR(INDEX(Perguntas!$B$2:$B$31,MATCH(C175,Perguntas!$A$2:$A$31,0)),"ID inválido"))</f>
        <v/>
      </c>
      <c r="E175" s="43">
        <f>IF(C175="","",IFERROR(INDEX(Perguntas!$C$2:$C$31,MATCH(C175,Perguntas!$A$2:$A$31,0)),""))</f>
        <v/>
      </c>
      <c r="F175" s="37" t="n"/>
      <c r="G175" s="37" t="n"/>
      <c r="H175" s="53" t="n"/>
      <c r="I175" s="53" t="n"/>
      <c r="J175" s="37" t="n"/>
      <c r="K175" s="53" t="n"/>
      <c r="L175" s="53" t="n"/>
      <c r="M175" s="53" t="n"/>
      <c r="N175" s="54" t="n"/>
      <c r="O175" s="57">
        <f>IF(COUNTA(A175,C175,F175,G175)=0,"",IF(OR(A175="",C175="",F175="",G175=""),"INCOMPLETO",IF(COUNTIF(Perguntas!$A$2:$A$31,C175)=0,"ID INVÁLIDO",IF(COUNTIF(Perguntas!$A$22:$A$31,C175)&gt;0,"EXTRA",IF(INDEX(Perguntas!$C$2:$C$21,MATCH(C175,Perguntas!$A$2:$A$21,0))="","PERGUNTA VAZIA",IF(COUNTIFS(Plataformas!$A$2:$A$7,F175,Plataformas!$C$2:$C$7,"Sim")=0,"FORA DO PLANO",IF(COUNTIFS($B$2:B175,B175,$C$2:C175,C175,$F$2:F175,F175)&gt;1,"DUPLICADO","OK")))))))</f>
        <v/>
      </c>
    </row>
    <row r="176" ht="15" customHeight="1" s="22">
      <c r="A176" s="38" t="n"/>
      <c r="B176" s="52">
        <f>IF(A176="","",DATE(YEAR(A176),MONTH(A176),1))</f>
        <v/>
      </c>
      <c r="C176" s="37" t="n"/>
      <c r="D176" s="42">
        <f>IF(C176="","",IFERROR(INDEX(Perguntas!$B$2:$B$31,MATCH(C176,Perguntas!$A$2:$A$31,0)),"ID inválido"))</f>
        <v/>
      </c>
      <c r="E176" s="42">
        <f>IF(C176="","",IFERROR(INDEX(Perguntas!$C$2:$C$31,MATCH(C176,Perguntas!$A$2:$A$31,0)),""))</f>
        <v/>
      </c>
      <c r="F176" s="37" t="n"/>
      <c r="G176" s="37" t="n"/>
      <c r="H176" s="53" t="n"/>
      <c r="I176" s="53" t="n"/>
      <c r="J176" s="37" t="n"/>
      <c r="K176" s="53" t="n"/>
      <c r="L176" s="53" t="n"/>
      <c r="M176" s="53" t="n"/>
      <c r="N176" s="54" t="n"/>
      <c r="O176" s="55">
        <f>IF(COUNTA(A176,C176,F176,G176)=0,"",IF(OR(A176="",C176="",F176="",G176=""),"INCOMPLETO",IF(COUNTIF(Perguntas!$A$2:$A$31,C176)=0,"ID INVÁLIDO",IF(COUNTIF(Perguntas!$A$22:$A$31,C176)&gt;0,"EXTRA",IF(INDEX(Perguntas!$C$2:$C$21,MATCH(C176,Perguntas!$A$2:$A$21,0))="","PERGUNTA VAZIA",IF(COUNTIFS(Plataformas!$A$2:$A$7,F176,Plataformas!$C$2:$C$7,"Sim")=0,"FORA DO PLANO",IF(COUNTIFS($B$2:B176,B176,$C$2:C176,C176,$F$2:F176,F176)&gt;1,"DUPLICADO","OK")))))))</f>
        <v/>
      </c>
    </row>
    <row r="177" ht="15" customHeight="1" s="22">
      <c r="A177" s="38" t="n"/>
      <c r="B177" s="56">
        <f>IF(A177="","",DATE(YEAR(A177),MONTH(A177),1))</f>
        <v/>
      </c>
      <c r="C177" s="37" t="n"/>
      <c r="D177" s="43">
        <f>IF(C177="","",IFERROR(INDEX(Perguntas!$B$2:$B$31,MATCH(C177,Perguntas!$A$2:$A$31,0)),"ID inválido"))</f>
        <v/>
      </c>
      <c r="E177" s="43">
        <f>IF(C177="","",IFERROR(INDEX(Perguntas!$C$2:$C$31,MATCH(C177,Perguntas!$A$2:$A$31,0)),""))</f>
        <v/>
      </c>
      <c r="F177" s="37" t="n"/>
      <c r="G177" s="37" t="n"/>
      <c r="H177" s="53" t="n"/>
      <c r="I177" s="53" t="n"/>
      <c r="J177" s="37" t="n"/>
      <c r="K177" s="53" t="n"/>
      <c r="L177" s="53" t="n"/>
      <c r="M177" s="53" t="n"/>
      <c r="N177" s="54" t="n"/>
      <c r="O177" s="57">
        <f>IF(COUNTA(A177,C177,F177,G177)=0,"",IF(OR(A177="",C177="",F177="",G177=""),"INCOMPLETO",IF(COUNTIF(Perguntas!$A$2:$A$31,C177)=0,"ID INVÁLIDO",IF(COUNTIF(Perguntas!$A$22:$A$31,C177)&gt;0,"EXTRA",IF(INDEX(Perguntas!$C$2:$C$21,MATCH(C177,Perguntas!$A$2:$A$21,0))="","PERGUNTA VAZIA",IF(COUNTIFS(Plataformas!$A$2:$A$7,F177,Plataformas!$C$2:$C$7,"Sim")=0,"FORA DO PLANO",IF(COUNTIFS($B$2:B177,B177,$C$2:C177,C177,$F$2:F177,F177)&gt;1,"DUPLICADO","OK")))))))</f>
        <v/>
      </c>
    </row>
    <row r="178" ht="15" customHeight="1" s="22">
      <c r="A178" s="38" t="n"/>
      <c r="B178" s="52">
        <f>IF(A178="","",DATE(YEAR(A178),MONTH(A178),1))</f>
        <v/>
      </c>
      <c r="C178" s="37" t="n"/>
      <c r="D178" s="42">
        <f>IF(C178="","",IFERROR(INDEX(Perguntas!$B$2:$B$31,MATCH(C178,Perguntas!$A$2:$A$31,0)),"ID inválido"))</f>
        <v/>
      </c>
      <c r="E178" s="42">
        <f>IF(C178="","",IFERROR(INDEX(Perguntas!$C$2:$C$31,MATCH(C178,Perguntas!$A$2:$A$31,0)),""))</f>
        <v/>
      </c>
      <c r="F178" s="37" t="n"/>
      <c r="G178" s="37" t="n"/>
      <c r="H178" s="53" t="n"/>
      <c r="I178" s="53" t="n"/>
      <c r="J178" s="37" t="n"/>
      <c r="K178" s="53" t="n"/>
      <c r="L178" s="53" t="n"/>
      <c r="M178" s="53" t="n"/>
      <c r="N178" s="54" t="n"/>
      <c r="O178" s="55">
        <f>IF(COUNTA(A178,C178,F178,G178)=0,"",IF(OR(A178="",C178="",F178="",G178=""),"INCOMPLETO",IF(COUNTIF(Perguntas!$A$2:$A$31,C178)=0,"ID INVÁLIDO",IF(COUNTIF(Perguntas!$A$22:$A$31,C178)&gt;0,"EXTRA",IF(INDEX(Perguntas!$C$2:$C$21,MATCH(C178,Perguntas!$A$2:$A$21,0))="","PERGUNTA VAZIA",IF(COUNTIFS(Plataformas!$A$2:$A$7,F178,Plataformas!$C$2:$C$7,"Sim")=0,"FORA DO PLANO",IF(COUNTIFS($B$2:B178,B178,$C$2:C178,C178,$F$2:F178,F178)&gt;1,"DUPLICADO","OK")))))))</f>
        <v/>
      </c>
    </row>
    <row r="179" ht="15" customHeight="1" s="22">
      <c r="A179" s="38" t="n"/>
      <c r="B179" s="56">
        <f>IF(A179="","",DATE(YEAR(A179),MONTH(A179),1))</f>
        <v/>
      </c>
      <c r="C179" s="37" t="n"/>
      <c r="D179" s="43">
        <f>IF(C179="","",IFERROR(INDEX(Perguntas!$B$2:$B$31,MATCH(C179,Perguntas!$A$2:$A$31,0)),"ID inválido"))</f>
        <v/>
      </c>
      <c r="E179" s="43">
        <f>IF(C179="","",IFERROR(INDEX(Perguntas!$C$2:$C$31,MATCH(C179,Perguntas!$A$2:$A$31,0)),""))</f>
        <v/>
      </c>
      <c r="F179" s="37" t="n"/>
      <c r="G179" s="37" t="n"/>
      <c r="H179" s="53" t="n"/>
      <c r="I179" s="53" t="n"/>
      <c r="J179" s="37" t="n"/>
      <c r="K179" s="53" t="n"/>
      <c r="L179" s="53" t="n"/>
      <c r="M179" s="53" t="n"/>
      <c r="N179" s="54" t="n"/>
      <c r="O179" s="57">
        <f>IF(COUNTA(A179,C179,F179,G179)=0,"",IF(OR(A179="",C179="",F179="",G179=""),"INCOMPLETO",IF(COUNTIF(Perguntas!$A$2:$A$31,C179)=0,"ID INVÁLIDO",IF(COUNTIF(Perguntas!$A$22:$A$31,C179)&gt;0,"EXTRA",IF(INDEX(Perguntas!$C$2:$C$21,MATCH(C179,Perguntas!$A$2:$A$21,0))="","PERGUNTA VAZIA",IF(COUNTIFS(Plataformas!$A$2:$A$7,F179,Plataformas!$C$2:$C$7,"Sim")=0,"FORA DO PLANO",IF(COUNTIFS($B$2:B179,B179,$C$2:C179,C179,$F$2:F179,F179)&gt;1,"DUPLICADO","OK")))))))</f>
        <v/>
      </c>
    </row>
    <row r="180" ht="15" customHeight="1" s="22">
      <c r="A180" s="38" t="n"/>
      <c r="B180" s="52">
        <f>IF(A180="","",DATE(YEAR(A180),MONTH(A180),1))</f>
        <v/>
      </c>
      <c r="C180" s="37" t="n"/>
      <c r="D180" s="42">
        <f>IF(C180="","",IFERROR(INDEX(Perguntas!$B$2:$B$31,MATCH(C180,Perguntas!$A$2:$A$31,0)),"ID inválido"))</f>
        <v/>
      </c>
      <c r="E180" s="42">
        <f>IF(C180="","",IFERROR(INDEX(Perguntas!$C$2:$C$31,MATCH(C180,Perguntas!$A$2:$A$31,0)),""))</f>
        <v/>
      </c>
      <c r="F180" s="37" t="n"/>
      <c r="G180" s="37" t="n"/>
      <c r="H180" s="53" t="n"/>
      <c r="I180" s="53" t="n"/>
      <c r="J180" s="37" t="n"/>
      <c r="K180" s="53" t="n"/>
      <c r="L180" s="53" t="n"/>
      <c r="M180" s="53" t="n"/>
      <c r="N180" s="54" t="n"/>
      <c r="O180" s="55">
        <f>IF(COUNTA(A180,C180,F180,G180)=0,"",IF(OR(A180="",C180="",F180="",G180=""),"INCOMPLETO",IF(COUNTIF(Perguntas!$A$2:$A$31,C180)=0,"ID INVÁLIDO",IF(COUNTIF(Perguntas!$A$22:$A$31,C180)&gt;0,"EXTRA",IF(INDEX(Perguntas!$C$2:$C$21,MATCH(C180,Perguntas!$A$2:$A$21,0))="","PERGUNTA VAZIA",IF(COUNTIFS(Plataformas!$A$2:$A$7,F180,Plataformas!$C$2:$C$7,"Sim")=0,"FORA DO PLANO",IF(COUNTIFS($B$2:B180,B180,$C$2:C180,C180,$F$2:F180,F180)&gt;1,"DUPLICADO","OK")))))))</f>
        <v/>
      </c>
    </row>
    <row r="181" ht="15" customHeight="1" s="22">
      <c r="A181" s="38" t="n"/>
      <c r="B181" s="56">
        <f>IF(A181="","",DATE(YEAR(A181),MONTH(A181),1))</f>
        <v/>
      </c>
      <c r="C181" s="37" t="n"/>
      <c r="D181" s="43">
        <f>IF(C181="","",IFERROR(INDEX(Perguntas!$B$2:$B$31,MATCH(C181,Perguntas!$A$2:$A$31,0)),"ID inválido"))</f>
        <v/>
      </c>
      <c r="E181" s="43">
        <f>IF(C181="","",IFERROR(INDEX(Perguntas!$C$2:$C$31,MATCH(C181,Perguntas!$A$2:$A$31,0)),""))</f>
        <v/>
      </c>
      <c r="F181" s="37" t="n"/>
      <c r="G181" s="37" t="n"/>
      <c r="H181" s="53" t="n"/>
      <c r="I181" s="53" t="n"/>
      <c r="J181" s="37" t="n"/>
      <c r="K181" s="53" t="n"/>
      <c r="L181" s="53" t="n"/>
      <c r="M181" s="53" t="n"/>
      <c r="N181" s="54" t="n"/>
      <c r="O181" s="57">
        <f>IF(COUNTA(A181,C181,F181,G181)=0,"",IF(OR(A181="",C181="",F181="",G181=""),"INCOMPLETO",IF(COUNTIF(Perguntas!$A$2:$A$31,C181)=0,"ID INVÁLIDO",IF(COUNTIF(Perguntas!$A$22:$A$31,C181)&gt;0,"EXTRA",IF(INDEX(Perguntas!$C$2:$C$21,MATCH(C181,Perguntas!$A$2:$A$21,0))="","PERGUNTA VAZIA",IF(COUNTIFS(Plataformas!$A$2:$A$7,F181,Plataformas!$C$2:$C$7,"Sim")=0,"FORA DO PLANO",IF(COUNTIFS($B$2:B181,B181,$C$2:C181,C181,$F$2:F181,F181)&gt;1,"DUPLICADO","OK")))))))</f>
        <v/>
      </c>
    </row>
    <row r="182" ht="15" customHeight="1" s="22">
      <c r="A182" s="38" t="n"/>
      <c r="B182" s="52">
        <f>IF(A182="","",DATE(YEAR(A182),MONTH(A182),1))</f>
        <v/>
      </c>
      <c r="C182" s="37" t="n"/>
      <c r="D182" s="42">
        <f>IF(C182="","",IFERROR(INDEX(Perguntas!$B$2:$B$31,MATCH(C182,Perguntas!$A$2:$A$31,0)),"ID inválido"))</f>
        <v/>
      </c>
      <c r="E182" s="42">
        <f>IF(C182="","",IFERROR(INDEX(Perguntas!$C$2:$C$31,MATCH(C182,Perguntas!$A$2:$A$31,0)),""))</f>
        <v/>
      </c>
      <c r="F182" s="37" t="n"/>
      <c r="G182" s="37" t="n"/>
      <c r="H182" s="53" t="n"/>
      <c r="I182" s="53" t="n"/>
      <c r="J182" s="37" t="n"/>
      <c r="K182" s="53" t="n"/>
      <c r="L182" s="53" t="n"/>
      <c r="M182" s="53" t="n"/>
      <c r="N182" s="54" t="n"/>
      <c r="O182" s="55">
        <f>IF(COUNTA(A182,C182,F182,G182)=0,"",IF(OR(A182="",C182="",F182="",G182=""),"INCOMPLETO",IF(COUNTIF(Perguntas!$A$2:$A$31,C182)=0,"ID INVÁLIDO",IF(COUNTIF(Perguntas!$A$22:$A$31,C182)&gt;0,"EXTRA",IF(INDEX(Perguntas!$C$2:$C$21,MATCH(C182,Perguntas!$A$2:$A$21,0))="","PERGUNTA VAZIA",IF(COUNTIFS(Plataformas!$A$2:$A$7,F182,Plataformas!$C$2:$C$7,"Sim")=0,"FORA DO PLANO",IF(COUNTIFS($B$2:B182,B182,$C$2:C182,C182,$F$2:F182,F182)&gt;1,"DUPLICADO","OK")))))))</f>
        <v/>
      </c>
    </row>
    <row r="183" ht="15" customHeight="1" s="22">
      <c r="A183" s="38" t="n"/>
      <c r="B183" s="56">
        <f>IF(A183="","",DATE(YEAR(A183),MONTH(A183),1))</f>
        <v/>
      </c>
      <c r="C183" s="37" t="n"/>
      <c r="D183" s="43">
        <f>IF(C183="","",IFERROR(INDEX(Perguntas!$B$2:$B$31,MATCH(C183,Perguntas!$A$2:$A$31,0)),"ID inválido"))</f>
        <v/>
      </c>
      <c r="E183" s="43">
        <f>IF(C183="","",IFERROR(INDEX(Perguntas!$C$2:$C$31,MATCH(C183,Perguntas!$A$2:$A$31,0)),""))</f>
        <v/>
      </c>
      <c r="F183" s="37" t="n"/>
      <c r="G183" s="37" t="n"/>
      <c r="H183" s="53" t="n"/>
      <c r="I183" s="53" t="n"/>
      <c r="J183" s="37" t="n"/>
      <c r="K183" s="53" t="n"/>
      <c r="L183" s="53" t="n"/>
      <c r="M183" s="53" t="n"/>
      <c r="N183" s="54" t="n"/>
      <c r="O183" s="57">
        <f>IF(COUNTA(A183,C183,F183,G183)=0,"",IF(OR(A183="",C183="",F183="",G183=""),"INCOMPLETO",IF(COUNTIF(Perguntas!$A$2:$A$31,C183)=0,"ID INVÁLIDO",IF(COUNTIF(Perguntas!$A$22:$A$31,C183)&gt;0,"EXTRA",IF(INDEX(Perguntas!$C$2:$C$21,MATCH(C183,Perguntas!$A$2:$A$21,0))="","PERGUNTA VAZIA",IF(COUNTIFS(Plataformas!$A$2:$A$7,F183,Plataformas!$C$2:$C$7,"Sim")=0,"FORA DO PLANO",IF(COUNTIFS($B$2:B183,B183,$C$2:C183,C183,$F$2:F183,F183)&gt;1,"DUPLICADO","OK")))))))</f>
        <v/>
      </c>
    </row>
    <row r="184" ht="15" customHeight="1" s="22">
      <c r="A184" s="38" t="n"/>
      <c r="B184" s="52">
        <f>IF(A184="","",DATE(YEAR(A184),MONTH(A184),1))</f>
        <v/>
      </c>
      <c r="C184" s="37" t="n"/>
      <c r="D184" s="42">
        <f>IF(C184="","",IFERROR(INDEX(Perguntas!$B$2:$B$31,MATCH(C184,Perguntas!$A$2:$A$31,0)),"ID inválido"))</f>
        <v/>
      </c>
      <c r="E184" s="42">
        <f>IF(C184="","",IFERROR(INDEX(Perguntas!$C$2:$C$31,MATCH(C184,Perguntas!$A$2:$A$31,0)),""))</f>
        <v/>
      </c>
      <c r="F184" s="37" t="n"/>
      <c r="G184" s="37" t="n"/>
      <c r="H184" s="53" t="n"/>
      <c r="I184" s="53" t="n"/>
      <c r="J184" s="37" t="n"/>
      <c r="K184" s="53" t="n"/>
      <c r="L184" s="53" t="n"/>
      <c r="M184" s="53" t="n"/>
      <c r="N184" s="54" t="n"/>
      <c r="O184" s="55">
        <f>IF(COUNTA(A184,C184,F184,G184)=0,"",IF(OR(A184="",C184="",F184="",G184=""),"INCOMPLETO",IF(COUNTIF(Perguntas!$A$2:$A$31,C184)=0,"ID INVÁLIDO",IF(COUNTIF(Perguntas!$A$22:$A$31,C184)&gt;0,"EXTRA",IF(INDEX(Perguntas!$C$2:$C$21,MATCH(C184,Perguntas!$A$2:$A$21,0))="","PERGUNTA VAZIA",IF(COUNTIFS(Plataformas!$A$2:$A$7,F184,Plataformas!$C$2:$C$7,"Sim")=0,"FORA DO PLANO",IF(COUNTIFS($B$2:B184,B184,$C$2:C184,C184,$F$2:F184,F184)&gt;1,"DUPLICADO","OK")))))))</f>
        <v/>
      </c>
    </row>
    <row r="185" ht="15" customHeight="1" s="22">
      <c r="A185" s="38" t="n"/>
      <c r="B185" s="56">
        <f>IF(A185="","",DATE(YEAR(A185),MONTH(A185),1))</f>
        <v/>
      </c>
      <c r="C185" s="37" t="n"/>
      <c r="D185" s="43">
        <f>IF(C185="","",IFERROR(INDEX(Perguntas!$B$2:$B$31,MATCH(C185,Perguntas!$A$2:$A$31,0)),"ID inválido"))</f>
        <v/>
      </c>
      <c r="E185" s="43">
        <f>IF(C185="","",IFERROR(INDEX(Perguntas!$C$2:$C$31,MATCH(C185,Perguntas!$A$2:$A$31,0)),""))</f>
        <v/>
      </c>
      <c r="F185" s="37" t="n"/>
      <c r="G185" s="37" t="n"/>
      <c r="H185" s="53" t="n"/>
      <c r="I185" s="53" t="n"/>
      <c r="J185" s="37" t="n"/>
      <c r="K185" s="53" t="n"/>
      <c r="L185" s="53" t="n"/>
      <c r="M185" s="53" t="n"/>
      <c r="N185" s="54" t="n"/>
      <c r="O185" s="57">
        <f>IF(COUNTA(A185,C185,F185,G185)=0,"",IF(OR(A185="",C185="",F185="",G185=""),"INCOMPLETO",IF(COUNTIF(Perguntas!$A$2:$A$31,C185)=0,"ID INVÁLIDO",IF(COUNTIF(Perguntas!$A$22:$A$31,C185)&gt;0,"EXTRA",IF(INDEX(Perguntas!$C$2:$C$21,MATCH(C185,Perguntas!$A$2:$A$21,0))="","PERGUNTA VAZIA",IF(COUNTIFS(Plataformas!$A$2:$A$7,F185,Plataformas!$C$2:$C$7,"Sim")=0,"FORA DO PLANO",IF(COUNTIFS($B$2:B185,B185,$C$2:C185,C185,$F$2:F185,F185)&gt;1,"DUPLICADO","OK")))))))</f>
        <v/>
      </c>
    </row>
    <row r="186" ht="15" customHeight="1" s="22">
      <c r="A186" s="38" t="n"/>
      <c r="B186" s="52">
        <f>IF(A186="","",DATE(YEAR(A186),MONTH(A186),1))</f>
        <v/>
      </c>
      <c r="C186" s="37" t="n"/>
      <c r="D186" s="42">
        <f>IF(C186="","",IFERROR(INDEX(Perguntas!$B$2:$B$31,MATCH(C186,Perguntas!$A$2:$A$31,0)),"ID inválido"))</f>
        <v/>
      </c>
      <c r="E186" s="42">
        <f>IF(C186="","",IFERROR(INDEX(Perguntas!$C$2:$C$31,MATCH(C186,Perguntas!$A$2:$A$31,0)),""))</f>
        <v/>
      </c>
      <c r="F186" s="37" t="n"/>
      <c r="G186" s="37" t="n"/>
      <c r="H186" s="53" t="n"/>
      <c r="I186" s="53" t="n"/>
      <c r="J186" s="37" t="n"/>
      <c r="K186" s="53" t="n"/>
      <c r="L186" s="53" t="n"/>
      <c r="M186" s="53" t="n"/>
      <c r="N186" s="54" t="n"/>
      <c r="O186" s="55">
        <f>IF(COUNTA(A186,C186,F186,G186)=0,"",IF(OR(A186="",C186="",F186="",G186=""),"INCOMPLETO",IF(COUNTIF(Perguntas!$A$2:$A$31,C186)=0,"ID INVÁLIDO",IF(COUNTIF(Perguntas!$A$22:$A$31,C186)&gt;0,"EXTRA",IF(INDEX(Perguntas!$C$2:$C$21,MATCH(C186,Perguntas!$A$2:$A$21,0))="","PERGUNTA VAZIA",IF(COUNTIFS(Plataformas!$A$2:$A$7,F186,Plataformas!$C$2:$C$7,"Sim")=0,"FORA DO PLANO",IF(COUNTIFS($B$2:B186,B186,$C$2:C186,C186,$F$2:F186,F186)&gt;1,"DUPLICADO","OK")))))))</f>
        <v/>
      </c>
    </row>
    <row r="187" ht="15" customHeight="1" s="22">
      <c r="A187" s="38" t="n"/>
      <c r="B187" s="56">
        <f>IF(A187="","",DATE(YEAR(A187),MONTH(A187),1))</f>
        <v/>
      </c>
      <c r="C187" s="37" t="n"/>
      <c r="D187" s="43">
        <f>IF(C187="","",IFERROR(INDEX(Perguntas!$B$2:$B$31,MATCH(C187,Perguntas!$A$2:$A$31,0)),"ID inválido"))</f>
        <v/>
      </c>
      <c r="E187" s="43">
        <f>IF(C187="","",IFERROR(INDEX(Perguntas!$C$2:$C$31,MATCH(C187,Perguntas!$A$2:$A$31,0)),""))</f>
        <v/>
      </c>
      <c r="F187" s="37" t="n"/>
      <c r="G187" s="37" t="n"/>
      <c r="H187" s="53" t="n"/>
      <c r="I187" s="53" t="n"/>
      <c r="J187" s="37" t="n"/>
      <c r="K187" s="53" t="n"/>
      <c r="L187" s="53" t="n"/>
      <c r="M187" s="53" t="n"/>
      <c r="N187" s="54" t="n"/>
      <c r="O187" s="57">
        <f>IF(COUNTA(A187,C187,F187,G187)=0,"",IF(OR(A187="",C187="",F187="",G187=""),"INCOMPLETO",IF(COUNTIF(Perguntas!$A$2:$A$31,C187)=0,"ID INVÁLIDO",IF(COUNTIF(Perguntas!$A$22:$A$31,C187)&gt;0,"EXTRA",IF(INDEX(Perguntas!$C$2:$C$21,MATCH(C187,Perguntas!$A$2:$A$21,0))="","PERGUNTA VAZIA",IF(COUNTIFS(Plataformas!$A$2:$A$7,F187,Plataformas!$C$2:$C$7,"Sim")=0,"FORA DO PLANO",IF(COUNTIFS($B$2:B187,B187,$C$2:C187,C187,$F$2:F187,F187)&gt;1,"DUPLICADO","OK")))))))</f>
        <v/>
      </c>
    </row>
    <row r="188" ht="15" customHeight="1" s="22">
      <c r="A188" s="38" t="n"/>
      <c r="B188" s="52">
        <f>IF(A188="","",DATE(YEAR(A188),MONTH(A188),1))</f>
        <v/>
      </c>
      <c r="C188" s="37" t="n"/>
      <c r="D188" s="42">
        <f>IF(C188="","",IFERROR(INDEX(Perguntas!$B$2:$B$31,MATCH(C188,Perguntas!$A$2:$A$31,0)),"ID inválido"))</f>
        <v/>
      </c>
      <c r="E188" s="42">
        <f>IF(C188="","",IFERROR(INDEX(Perguntas!$C$2:$C$31,MATCH(C188,Perguntas!$A$2:$A$31,0)),""))</f>
        <v/>
      </c>
      <c r="F188" s="37" t="n"/>
      <c r="G188" s="37" t="n"/>
      <c r="H188" s="53" t="n"/>
      <c r="I188" s="53" t="n"/>
      <c r="J188" s="37" t="n"/>
      <c r="K188" s="53" t="n"/>
      <c r="L188" s="53" t="n"/>
      <c r="M188" s="53" t="n"/>
      <c r="N188" s="54" t="n"/>
      <c r="O188" s="55">
        <f>IF(COUNTA(A188,C188,F188,G188)=0,"",IF(OR(A188="",C188="",F188="",G188=""),"INCOMPLETO",IF(COUNTIF(Perguntas!$A$2:$A$31,C188)=0,"ID INVÁLIDO",IF(COUNTIF(Perguntas!$A$22:$A$31,C188)&gt;0,"EXTRA",IF(INDEX(Perguntas!$C$2:$C$21,MATCH(C188,Perguntas!$A$2:$A$21,0))="","PERGUNTA VAZIA",IF(COUNTIFS(Plataformas!$A$2:$A$7,F188,Plataformas!$C$2:$C$7,"Sim")=0,"FORA DO PLANO",IF(COUNTIFS($B$2:B188,B188,$C$2:C188,C188,$F$2:F188,F188)&gt;1,"DUPLICADO","OK")))))))</f>
        <v/>
      </c>
    </row>
    <row r="189" ht="15" customHeight="1" s="22">
      <c r="A189" s="38" t="n"/>
      <c r="B189" s="56">
        <f>IF(A189="","",DATE(YEAR(A189),MONTH(A189),1))</f>
        <v/>
      </c>
      <c r="C189" s="37" t="n"/>
      <c r="D189" s="43">
        <f>IF(C189="","",IFERROR(INDEX(Perguntas!$B$2:$B$31,MATCH(C189,Perguntas!$A$2:$A$31,0)),"ID inválido"))</f>
        <v/>
      </c>
      <c r="E189" s="43">
        <f>IF(C189="","",IFERROR(INDEX(Perguntas!$C$2:$C$31,MATCH(C189,Perguntas!$A$2:$A$31,0)),""))</f>
        <v/>
      </c>
      <c r="F189" s="37" t="n"/>
      <c r="G189" s="37" t="n"/>
      <c r="H189" s="53" t="n"/>
      <c r="I189" s="53" t="n"/>
      <c r="J189" s="37" t="n"/>
      <c r="K189" s="53" t="n"/>
      <c r="L189" s="53" t="n"/>
      <c r="M189" s="53" t="n"/>
      <c r="N189" s="54" t="n"/>
      <c r="O189" s="57">
        <f>IF(COUNTA(A189,C189,F189,G189)=0,"",IF(OR(A189="",C189="",F189="",G189=""),"INCOMPLETO",IF(COUNTIF(Perguntas!$A$2:$A$31,C189)=0,"ID INVÁLIDO",IF(COUNTIF(Perguntas!$A$22:$A$31,C189)&gt;0,"EXTRA",IF(INDEX(Perguntas!$C$2:$C$21,MATCH(C189,Perguntas!$A$2:$A$21,0))="","PERGUNTA VAZIA",IF(COUNTIFS(Plataformas!$A$2:$A$7,F189,Plataformas!$C$2:$C$7,"Sim")=0,"FORA DO PLANO",IF(COUNTIFS($B$2:B189,B189,$C$2:C189,C189,$F$2:F189,F189)&gt;1,"DUPLICADO","OK")))))))</f>
        <v/>
      </c>
    </row>
    <row r="190" ht="15" customHeight="1" s="22">
      <c r="A190" s="38" t="n"/>
      <c r="B190" s="52">
        <f>IF(A190="","",DATE(YEAR(A190),MONTH(A190),1))</f>
        <v/>
      </c>
      <c r="C190" s="37" t="n"/>
      <c r="D190" s="42">
        <f>IF(C190="","",IFERROR(INDEX(Perguntas!$B$2:$B$31,MATCH(C190,Perguntas!$A$2:$A$31,0)),"ID inválido"))</f>
        <v/>
      </c>
      <c r="E190" s="42">
        <f>IF(C190="","",IFERROR(INDEX(Perguntas!$C$2:$C$31,MATCH(C190,Perguntas!$A$2:$A$31,0)),""))</f>
        <v/>
      </c>
      <c r="F190" s="37" t="n"/>
      <c r="G190" s="37" t="n"/>
      <c r="H190" s="53" t="n"/>
      <c r="I190" s="53" t="n"/>
      <c r="J190" s="37" t="n"/>
      <c r="K190" s="53" t="n"/>
      <c r="L190" s="53" t="n"/>
      <c r="M190" s="53" t="n"/>
      <c r="N190" s="54" t="n"/>
      <c r="O190" s="55">
        <f>IF(COUNTA(A190,C190,F190,G190)=0,"",IF(OR(A190="",C190="",F190="",G190=""),"INCOMPLETO",IF(COUNTIF(Perguntas!$A$2:$A$31,C190)=0,"ID INVÁLIDO",IF(COUNTIF(Perguntas!$A$22:$A$31,C190)&gt;0,"EXTRA",IF(INDEX(Perguntas!$C$2:$C$21,MATCH(C190,Perguntas!$A$2:$A$21,0))="","PERGUNTA VAZIA",IF(COUNTIFS(Plataformas!$A$2:$A$7,F190,Plataformas!$C$2:$C$7,"Sim")=0,"FORA DO PLANO",IF(COUNTIFS($B$2:B190,B190,$C$2:C190,C190,$F$2:F190,F190)&gt;1,"DUPLICADO","OK")))))))</f>
        <v/>
      </c>
    </row>
    <row r="191" ht="15" customHeight="1" s="22">
      <c r="A191" s="38" t="n"/>
      <c r="B191" s="56">
        <f>IF(A191="","",DATE(YEAR(A191),MONTH(A191),1))</f>
        <v/>
      </c>
      <c r="C191" s="37" t="n"/>
      <c r="D191" s="43">
        <f>IF(C191="","",IFERROR(INDEX(Perguntas!$B$2:$B$31,MATCH(C191,Perguntas!$A$2:$A$31,0)),"ID inválido"))</f>
        <v/>
      </c>
      <c r="E191" s="43">
        <f>IF(C191="","",IFERROR(INDEX(Perguntas!$C$2:$C$31,MATCH(C191,Perguntas!$A$2:$A$31,0)),""))</f>
        <v/>
      </c>
      <c r="F191" s="37" t="n"/>
      <c r="G191" s="37" t="n"/>
      <c r="H191" s="53" t="n"/>
      <c r="I191" s="53" t="n"/>
      <c r="J191" s="37" t="n"/>
      <c r="K191" s="53" t="n"/>
      <c r="L191" s="53" t="n"/>
      <c r="M191" s="53" t="n"/>
      <c r="N191" s="54" t="n"/>
      <c r="O191" s="57">
        <f>IF(COUNTA(A191,C191,F191,G191)=0,"",IF(OR(A191="",C191="",F191="",G191=""),"INCOMPLETO",IF(COUNTIF(Perguntas!$A$2:$A$31,C191)=0,"ID INVÁLIDO",IF(COUNTIF(Perguntas!$A$22:$A$31,C191)&gt;0,"EXTRA",IF(INDEX(Perguntas!$C$2:$C$21,MATCH(C191,Perguntas!$A$2:$A$21,0))="","PERGUNTA VAZIA",IF(COUNTIFS(Plataformas!$A$2:$A$7,F191,Plataformas!$C$2:$C$7,"Sim")=0,"FORA DO PLANO",IF(COUNTIFS($B$2:B191,B191,$C$2:C191,C191,$F$2:F191,F191)&gt;1,"DUPLICADO","OK")))))))</f>
        <v/>
      </c>
    </row>
    <row r="192" ht="15" customHeight="1" s="22">
      <c r="A192" s="38" t="n"/>
      <c r="B192" s="52">
        <f>IF(A192="","",DATE(YEAR(A192),MONTH(A192),1))</f>
        <v/>
      </c>
      <c r="C192" s="37" t="n"/>
      <c r="D192" s="42">
        <f>IF(C192="","",IFERROR(INDEX(Perguntas!$B$2:$B$31,MATCH(C192,Perguntas!$A$2:$A$31,0)),"ID inválido"))</f>
        <v/>
      </c>
      <c r="E192" s="42">
        <f>IF(C192="","",IFERROR(INDEX(Perguntas!$C$2:$C$31,MATCH(C192,Perguntas!$A$2:$A$31,0)),""))</f>
        <v/>
      </c>
      <c r="F192" s="37" t="n"/>
      <c r="G192" s="37" t="n"/>
      <c r="H192" s="53" t="n"/>
      <c r="I192" s="53" t="n"/>
      <c r="J192" s="37" t="n"/>
      <c r="K192" s="53" t="n"/>
      <c r="L192" s="53" t="n"/>
      <c r="M192" s="53" t="n"/>
      <c r="N192" s="54" t="n"/>
      <c r="O192" s="55">
        <f>IF(COUNTA(A192,C192,F192,G192)=0,"",IF(OR(A192="",C192="",F192="",G192=""),"INCOMPLETO",IF(COUNTIF(Perguntas!$A$2:$A$31,C192)=0,"ID INVÁLIDO",IF(COUNTIF(Perguntas!$A$22:$A$31,C192)&gt;0,"EXTRA",IF(INDEX(Perguntas!$C$2:$C$21,MATCH(C192,Perguntas!$A$2:$A$21,0))="","PERGUNTA VAZIA",IF(COUNTIFS(Plataformas!$A$2:$A$7,F192,Plataformas!$C$2:$C$7,"Sim")=0,"FORA DO PLANO",IF(COUNTIFS($B$2:B192,B192,$C$2:C192,C192,$F$2:F192,F192)&gt;1,"DUPLICADO","OK")))))))</f>
        <v/>
      </c>
    </row>
    <row r="193" ht="15" customHeight="1" s="22">
      <c r="A193" s="38" t="n"/>
      <c r="B193" s="56">
        <f>IF(A193="","",DATE(YEAR(A193),MONTH(A193),1))</f>
        <v/>
      </c>
      <c r="C193" s="37" t="n"/>
      <c r="D193" s="43">
        <f>IF(C193="","",IFERROR(INDEX(Perguntas!$B$2:$B$31,MATCH(C193,Perguntas!$A$2:$A$31,0)),"ID inválido"))</f>
        <v/>
      </c>
      <c r="E193" s="43">
        <f>IF(C193="","",IFERROR(INDEX(Perguntas!$C$2:$C$31,MATCH(C193,Perguntas!$A$2:$A$31,0)),""))</f>
        <v/>
      </c>
      <c r="F193" s="37" t="n"/>
      <c r="G193" s="37" t="n"/>
      <c r="H193" s="53" t="n"/>
      <c r="I193" s="53" t="n"/>
      <c r="J193" s="37" t="n"/>
      <c r="K193" s="53" t="n"/>
      <c r="L193" s="53" t="n"/>
      <c r="M193" s="53" t="n"/>
      <c r="N193" s="54" t="n"/>
      <c r="O193" s="57">
        <f>IF(COUNTA(A193,C193,F193,G193)=0,"",IF(OR(A193="",C193="",F193="",G193=""),"INCOMPLETO",IF(COUNTIF(Perguntas!$A$2:$A$31,C193)=0,"ID INVÁLIDO",IF(COUNTIF(Perguntas!$A$22:$A$31,C193)&gt;0,"EXTRA",IF(INDEX(Perguntas!$C$2:$C$21,MATCH(C193,Perguntas!$A$2:$A$21,0))="","PERGUNTA VAZIA",IF(COUNTIFS(Plataformas!$A$2:$A$7,F193,Plataformas!$C$2:$C$7,"Sim")=0,"FORA DO PLANO",IF(COUNTIFS($B$2:B193,B193,$C$2:C193,C193,$F$2:F193,F193)&gt;1,"DUPLICADO","OK")))))))</f>
        <v/>
      </c>
    </row>
    <row r="194" ht="15" customHeight="1" s="22">
      <c r="A194" s="38" t="n"/>
      <c r="B194" s="52">
        <f>IF(A194="","",DATE(YEAR(A194),MONTH(A194),1))</f>
        <v/>
      </c>
      <c r="C194" s="37" t="n"/>
      <c r="D194" s="42">
        <f>IF(C194="","",IFERROR(INDEX(Perguntas!$B$2:$B$31,MATCH(C194,Perguntas!$A$2:$A$31,0)),"ID inválido"))</f>
        <v/>
      </c>
      <c r="E194" s="42">
        <f>IF(C194="","",IFERROR(INDEX(Perguntas!$C$2:$C$31,MATCH(C194,Perguntas!$A$2:$A$31,0)),""))</f>
        <v/>
      </c>
      <c r="F194" s="37" t="n"/>
      <c r="G194" s="37" t="n"/>
      <c r="H194" s="53" t="n"/>
      <c r="I194" s="53" t="n"/>
      <c r="J194" s="37" t="n"/>
      <c r="K194" s="53" t="n"/>
      <c r="L194" s="53" t="n"/>
      <c r="M194" s="53" t="n"/>
      <c r="N194" s="54" t="n"/>
      <c r="O194" s="55">
        <f>IF(COUNTA(A194,C194,F194,G194)=0,"",IF(OR(A194="",C194="",F194="",G194=""),"INCOMPLETO",IF(COUNTIF(Perguntas!$A$2:$A$31,C194)=0,"ID INVÁLIDO",IF(COUNTIF(Perguntas!$A$22:$A$31,C194)&gt;0,"EXTRA",IF(INDEX(Perguntas!$C$2:$C$21,MATCH(C194,Perguntas!$A$2:$A$21,0))="","PERGUNTA VAZIA",IF(COUNTIFS(Plataformas!$A$2:$A$7,F194,Plataformas!$C$2:$C$7,"Sim")=0,"FORA DO PLANO",IF(COUNTIFS($B$2:B194,B194,$C$2:C194,C194,$F$2:F194,F194)&gt;1,"DUPLICADO","OK")))))))</f>
        <v/>
      </c>
    </row>
    <row r="195" ht="15" customHeight="1" s="22">
      <c r="A195" s="38" t="n"/>
      <c r="B195" s="56">
        <f>IF(A195="","",DATE(YEAR(A195),MONTH(A195),1))</f>
        <v/>
      </c>
      <c r="C195" s="37" t="n"/>
      <c r="D195" s="43">
        <f>IF(C195="","",IFERROR(INDEX(Perguntas!$B$2:$B$31,MATCH(C195,Perguntas!$A$2:$A$31,0)),"ID inválido"))</f>
        <v/>
      </c>
      <c r="E195" s="43">
        <f>IF(C195="","",IFERROR(INDEX(Perguntas!$C$2:$C$31,MATCH(C195,Perguntas!$A$2:$A$31,0)),""))</f>
        <v/>
      </c>
      <c r="F195" s="37" t="n"/>
      <c r="G195" s="37" t="n"/>
      <c r="H195" s="53" t="n"/>
      <c r="I195" s="53" t="n"/>
      <c r="J195" s="37" t="n"/>
      <c r="K195" s="53" t="n"/>
      <c r="L195" s="53" t="n"/>
      <c r="M195" s="53" t="n"/>
      <c r="N195" s="54" t="n"/>
      <c r="O195" s="57">
        <f>IF(COUNTA(A195,C195,F195,G195)=0,"",IF(OR(A195="",C195="",F195="",G195=""),"INCOMPLETO",IF(COUNTIF(Perguntas!$A$2:$A$31,C195)=0,"ID INVÁLIDO",IF(COUNTIF(Perguntas!$A$22:$A$31,C195)&gt;0,"EXTRA",IF(INDEX(Perguntas!$C$2:$C$21,MATCH(C195,Perguntas!$A$2:$A$21,0))="","PERGUNTA VAZIA",IF(COUNTIFS(Plataformas!$A$2:$A$7,F195,Plataformas!$C$2:$C$7,"Sim")=0,"FORA DO PLANO",IF(COUNTIFS($B$2:B195,B195,$C$2:C195,C195,$F$2:F195,F195)&gt;1,"DUPLICADO","OK")))))))</f>
        <v/>
      </c>
    </row>
    <row r="196" ht="15" customHeight="1" s="22">
      <c r="A196" s="38" t="n"/>
      <c r="B196" s="52">
        <f>IF(A196="","",DATE(YEAR(A196),MONTH(A196),1))</f>
        <v/>
      </c>
      <c r="C196" s="37" t="n"/>
      <c r="D196" s="42">
        <f>IF(C196="","",IFERROR(INDEX(Perguntas!$B$2:$B$31,MATCH(C196,Perguntas!$A$2:$A$31,0)),"ID inválido"))</f>
        <v/>
      </c>
      <c r="E196" s="42">
        <f>IF(C196="","",IFERROR(INDEX(Perguntas!$C$2:$C$31,MATCH(C196,Perguntas!$A$2:$A$31,0)),""))</f>
        <v/>
      </c>
      <c r="F196" s="37" t="n"/>
      <c r="G196" s="37" t="n"/>
      <c r="H196" s="53" t="n"/>
      <c r="I196" s="53" t="n"/>
      <c r="J196" s="37" t="n"/>
      <c r="K196" s="53" t="n"/>
      <c r="L196" s="53" t="n"/>
      <c r="M196" s="53" t="n"/>
      <c r="N196" s="54" t="n"/>
      <c r="O196" s="55">
        <f>IF(COUNTA(A196,C196,F196,G196)=0,"",IF(OR(A196="",C196="",F196="",G196=""),"INCOMPLETO",IF(COUNTIF(Perguntas!$A$2:$A$31,C196)=0,"ID INVÁLIDO",IF(COUNTIF(Perguntas!$A$22:$A$31,C196)&gt;0,"EXTRA",IF(INDEX(Perguntas!$C$2:$C$21,MATCH(C196,Perguntas!$A$2:$A$21,0))="","PERGUNTA VAZIA",IF(COUNTIFS(Plataformas!$A$2:$A$7,F196,Plataformas!$C$2:$C$7,"Sim")=0,"FORA DO PLANO",IF(COUNTIFS($B$2:B196,B196,$C$2:C196,C196,$F$2:F196,F196)&gt;1,"DUPLICADO","OK")))))))</f>
        <v/>
      </c>
    </row>
    <row r="197" ht="15" customHeight="1" s="22">
      <c r="A197" s="38" t="n"/>
      <c r="B197" s="56">
        <f>IF(A197="","",DATE(YEAR(A197),MONTH(A197),1))</f>
        <v/>
      </c>
      <c r="C197" s="37" t="n"/>
      <c r="D197" s="43">
        <f>IF(C197="","",IFERROR(INDEX(Perguntas!$B$2:$B$31,MATCH(C197,Perguntas!$A$2:$A$31,0)),"ID inválido"))</f>
        <v/>
      </c>
      <c r="E197" s="43">
        <f>IF(C197="","",IFERROR(INDEX(Perguntas!$C$2:$C$31,MATCH(C197,Perguntas!$A$2:$A$31,0)),""))</f>
        <v/>
      </c>
      <c r="F197" s="37" t="n"/>
      <c r="G197" s="37" t="n"/>
      <c r="H197" s="53" t="n"/>
      <c r="I197" s="53" t="n"/>
      <c r="J197" s="37" t="n"/>
      <c r="K197" s="53" t="n"/>
      <c r="L197" s="53" t="n"/>
      <c r="M197" s="53" t="n"/>
      <c r="N197" s="54" t="n"/>
      <c r="O197" s="57">
        <f>IF(COUNTA(A197,C197,F197,G197)=0,"",IF(OR(A197="",C197="",F197="",G197=""),"INCOMPLETO",IF(COUNTIF(Perguntas!$A$2:$A$31,C197)=0,"ID INVÁLIDO",IF(COUNTIF(Perguntas!$A$22:$A$31,C197)&gt;0,"EXTRA",IF(INDEX(Perguntas!$C$2:$C$21,MATCH(C197,Perguntas!$A$2:$A$21,0))="","PERGUNTA VAZIA",IF(COUNTIFS(Plataformas!$A$2:$A$7,F197,Plataformas!$C$2:$C$7,"Sim")=0,"FORA DO PLANO",IF(COUNTIFS($B$2:B197,B197,$C$2:C197,C197,$F$2:F197,F197)&gt;1,"DUPLICADO","OK")))))))</f>
        <v/>
      </c>
    </row>
    <row r="198" ht="15" customHeight="1" s="22">
      <c r="A198" s="38" t="n"/>
      <c r="B198" s="52">
        <f>IF(A198="","",DATE(YEAR(A198),MONTH(A198),1))</f>
        <v/>
      </c>
      <c r="C198" s="37" t="n"/>
      <c r="D198" s="42">
        <f>IF(C198="","",IFERROR(INDEX(Perguntas!$B$2:$B$31,MATCH(C198,Perguntas!$A$2:$A$31,0)),"ID inválido"))</f>
        <v/>
      </c>
      <c r="E198" s="42">
        <f>IF(C198="","",IFERROR(INDEX(Perguntas!$C$2:$C$31,MATCH(C198,Perguntas!$A$2:$A$31,0)),""))</f>
        <v/>
      </c>
      <c r="F198" s="37" t="n"/>
      <c r="G198" s="37" t="n"/>
      <c r="H198" s="53" t="n"/>
      <c r="I198" s="53" t="n"/>
      <c r="J198" s="37" t="n"/>
      <c r="K198" s="53" t="n"/>
      <c r="L198" s="53" t="n"/>
      <c r="M198" s="53" t="n"/>
      <c r="N198" s="54" t="n"/>
      <c r="O198" s="55">
        <f>IF(COUNTA(A198,C198,F198,G198)=0,"",IF(OR(A198="",C198="",F198="",G198=""),"INCOMPLETO",IF(COUNTIF(Perguntas!$A$2:$A$31,C198)=0,"ID INVÁLIDO",IF(COUNTIF(Perguntas!$A$22:$A$31,C198)&gt;0,"EXTRA",IF(INDEX(Perguntas!$C$2:$C$21,MATCH(C198,Perguntas!$A$2:$A$21,0))="","PERGUNTA VAZIA",IF(COUNTIFS(Plataformas!$A$2:$A$7,F198,Plataformas!$C$2:$C$7,"Sim")=0,"FORA DO PLANO",IF(COUNTIFS($B$2:B198,B198,$C$2:C198,C198,$F$2:F198,F198)&gt;1,"DUPLICADO","OK")))))))</f>
        <v/>
      </c>
    </row>
    <row r="199" ht="15" customHeight="1" s="22">
      <c r="A199" s="38" t="n"/>
      <c r="B199" s="56">
        <f>IF(A199="","",DATE(YEAR(A199),MONTH(A199),1))</f>
        <v/>
      </c>
      <c r="C199" s="37" t="n"/>
      <c r="D199" s="43">
        <f>IF(C199="","",IFERROR(INDEX(Perguntas!$B$2:$B$31,MATCH(C199,Perguntas!$A$2:$A$31,0)),"ID inválido"))</f>
        <v/>
      </c>
      <c r="E199" s="43">
        <f>IF(C199="","",IFERROR(INDEX(Perguntas!$C$2:$C$31,MATCH(C199,Perguntas!$A$2:$A$31,0)),""))</f>
        <v/>
      </c>
      <c r="F199" s="37" t="n"/>
      <c r="G199" s="37" t="n"/>
      <c r="H199" s="53" t="n"/>
      <c r="I199" s="53" t="n"/>
      <c r="J199" s="37" t="n"/>
      <c r="K199" s="53" t="n"/>
      <c r="L199" s="53" t="n"/>
      <c r="M199" s="53" t="n"/>
      <c r="N199" s="54" t="n"/>
      <c r="O199" s="57">
        <f>IF(COUNTA(A199,C199,F199,G199)=0,"",IF(OR(A199="",C199="",F199="",G199=""),"INCOMPLETO",IF(COUNTIF(Perguntas!$A$2:$A$31,C199)=0,"ID INVÁLIDO",IF(COUNTIF(Perguntas!$A$22:$A$31,C199)&gt;0,"EXTRA",IF(INDEX(Perguntas!$C$2:$C$21,MATCH(C199,Perguntas!$A$2:$A$21,0))="","PERGUNTA VAZIA",IF(COUNTIFS(Plataformas!$A$2:$A$7,F199,Plataformas!$C$2:$C$7,"Sim")=0,"FORA DO PLANO",IF(COUNTIFS($B$2:B199,B199,$C$2:C199,C199,$F$2:F199,F199)&gt;1,"DUPLICADO","OK")))))))</f>
        <v/>
      </c>
    </row>
    <row r="200" ht="15" customHeight="1" s="22">
      <c r="A200" s="38" t="n"/>
      <c r="B200" s="52">
        <f>IF(A200="","",DATE(YEAR(A200),MONTH(A200),1))</f>
        <v/>
      </c>
      <c r="C200" s="37" t="n"/>
      <c r="D200" s="42">
        <f>IF(C200="","",IFERROR(INDEX(Perguntas!$B$2:$B$31,MATCH(C200,Perguntas!$A$2:$A$31,0)),"ID inválido"))</f>
        <v/>
      </c>
      <c r="E200" s="42">
        <f>IF(C200="","",IFERROR(INDEX(Perguntas!$C$2:$C$31,MATCH(C200,Perguntas!$A$2:$A$31,0)),""))</f>
        <v/>
      </c>
      <c r="F200" s="37" t="n"/>
      <c r="G200" s="37" t="n"/>
      <c r="H200" s="53" t="n"/>
      <c r="I200" s="53" t="n"/>
      <c r="J200" s="37" t="n"/>
      <c r="K200" s="53" t="n"/>
      <c r="L200" s="53" t="n"/>
      <c r="M200" s="53" t="n"/>
      <c r="N200" s="54" t="n"/>
      <c r="O200" s="55">
        <f>IF(COUNTA(A200,C200,F200,G200)=0,"",IF(OR(A200="",C200="",F200="",G200=""),"INCOMPLETO",IF(COUNTIF(Perguntas!$A$2:$A$31,C200)=0,"ID INVÁLIDO",IF(COUNTIF(Perguntas!$A$22:$A$31,C200)&gt;0,"EXTRA",IF(INDEX(Perguntas!$C$2:$C$21,MATCH(C200,Perguntas!$A$2:$A$21,0))="","PERGUNTA VAZIA",IF(COUNTIFS(Plataformas!$A$2:$A$7,F200,Plataformas!$C$2:$C$7,"Sim")=0,"FORA DO PLANO",IF(COUNTIFS($B$2:B200,B200,$C$2:C200,C200,$F$2:F200,F200)&gt;1,"DUPLICADO","OK")))))))</f>
        <v/>
      </c>
    </row>
    <row r="201" ht="15" customHeight="1" s="22">
      <c r="A201" s="38" t="n"/>
      <c r="B201" s="56">
        <f>IF(A201="","",DATE(YEAR(A201),MONTH(A201),1))</f>
        <v/>
      </c>
      <c r="C201" s="37" t="n"/>
      <c r="D201" s="43">
        <f>IF(C201="","",IFERROR(INDEX(Perguntas!$B$2:$B$31,MATCH(C201,Perguntas!$A$2:$A$31,0)),"ID inválido"))</f>
        <v/>
      </c>
      <c r="E201" s="43">
        <f>IF(C201="","",IFERROR(INDEX(Perguntas!$C$2:$C$31,MATCH(C201,Perguntas!$A$2:$A$31,0)),""))</f>
        <v/>
      </c>
      <c r="F201" s="37" t="n"/>
      <c r="G201" s="37" t="n"/>
      <c r="H201" s="53" t="n"/>
      <c r="I201" s="53" t="n"/>
      <c r="J201" s="37" t="n"/>
      <c r="K201" s="53" t="n"/>
      <c r="L201" s="53" t="n"/>
      <c r="M201" s="53" t="n"/>
      <c r="N201" s="54" t="n"/>
      <c r="O201" s="57">
        <f>IF(COUNTA(A201,C201,F201,G201)=0,"",IF(OR(A201="",C201="",F201="",G201=""),"INCOMPLETO",IF(COUNTIF(Perguntas!$A$2:$A$31,C201)=0,"ID INVÁLIDO",IF(COUNTIF(Perguntas!$A$22:$A$31,C201)&gt;0,"EXTRA",IF(INDEX(Perguntas!$C$2:$C$21,MATCH(C201,Perguntas!$A$2:$A$21,0))="","PERGUNTA VAZIA",IF(COUNTIFS(Plataformas!$A$2:$A$7,F201,Plataformas!$C$2:$C$7,"Sim")=0,"FORA DO PLANO",IF(COUNTIFS($B$2:B201,B201,$C$2:C201,C201,$F$2:F201,F201)&gt;1,"DUPLICADO","OK")))))))</f>
        <v/>
      </c>
    </row>
    <row r="202" ht="15" customHeight="1" s="22">
      <c r="A202" s="38" t="n"/>
      <c r="B202" s="52">
        <f>IF(A202="","",DATE(YEAR(A202),MONTH(A202),1))</f>
        <v/>
      </c>
      <c r="C202" s="37" t="n"/>
      <c r="D202" s="42">
        <f>IF(C202="","",IFERROR(INDEX(Perguntas!$B$2:$B$31,MATCH(C202,Perguntas!$A$2:$A$31,0)),"ID inválido"))</f>
        <v/>
      </c>
      <c r="E202" s="42">
        <f>IF(C202="","",IFERROR(INDEX(Perguntas!$C$2:$C$31,MATCH(C202,Perguntas!$A$2:$A$31,0)),""))</f>
        <v/>
      </c>
      <c r="F202" s="37" t="n"/>
      <c r="G202" s="37" t="n"/>
      <c r="H202" s="53" t="n"/>
      <c r="I202" s="53" t="n"/>
      <c r="J202" s="37" t="n"/>
      <c r="K202" s="53" t="n"/>
      <c r="L202" s="53" t="n"/>
      <c r="M202" s="53" t="n"/>
      <c r="N202" s="54" t="n"/>
      <c r="O202" s="55">
        <f>IF(COUNTA(A202,C202,F202,G202)=0,"",IF(OR(A202="",C202="",F202="",G202=""),"INCOMPLETO",IF(COUNTIF(Perguntas!$A$2:$A$31,C202)=0,"ID INVÁLIDO",IF(COUNTIF(Perguntas!$A$22:$A$31,C202)&gt;0,"EXTRA",IF(INDEX(Perguntas!$C$2:$C$21,MATCH(C202,Perguntas!$A$2:$A$21,0))="","PERGUNTA VAZIA",IF(COUNTIFS(Plataformas!$A$2:$A$7,F202,Plataformas!$C$2:$C$7,"Sim")=0,"FORA DO PLANO",IF(COUNTIFS($B$2:B202,B202,$C$2:C202,C202,$F$2:F202,F202)&gt;1,"DUPLICADO","OK")))))))</f>
        <v/>
      </c>
    </row>
    <row r="203" ht="15" customHeight="1" s="22">
      <c r="A203" s="38" t="n"/>
      <c r="B203" s="56">
        <f>IF(A203="","",DATE(YEAR(A203),MONTH(A203),1))</f>
        <v/>
      </c>
      <c r="C203" s="37" t="n"/>
      <c r="D203" s="43">
        <f>IF(C203="","",IFERROR(INDEX(Perguntas!$B$2:$B$31,MATCH(C203,Perguntas!$A$2:$A$31,0)),"ID inválido"))</f>
        <v/>
      </c>
      <c r="E203" s="43">
        <f>IF(C203="","",IFERROR(INDEX(Perguntas!$C$2:$C$31,MATCH(C203,Perguntas!$A$2:$A$31,0)),""))</f>
        <v/>
      </c>
      <c r="F203" s="37" t="n"/>
      <c r="G203" s="37" t="n"/>
      <c r="H203" s="53" t="n"/>
      <c r="I203" s="53" t="n"/>
      <c r="J203" s="37" t="n"/>
      <c r="K203" s="53" t="n"/>
      <c r="L203" s="53" t="n"/>
      <c r="M203" s="53" t="n"/>
      <c r="N203" s="54" t="n"/>
      <c r="O203" s="57">
        <f>IF(COUNTA(A203,C203,F203,G203)=0,"",IF(OR(A203="",C203="",F203="",G203=""),"INCOMPLETO",IF(COUNTIF(Perguntas!$A$2:$A$31,C203)=0,"ID INVÁLIDO",IF(COUNTIF(Perguntas!$A$22:$A$31,C203)&gt;0,"EXTRA",IF(INDEX(Perguntas!$C$2:$C$21,MATCH(C203,Perguntas!$A$2:$A$21,0))="","PERGUNTA VAZIA",IF(COUNTIFS(Plataformas!$A$2:$A$7,F203,Plataformas!$C$2:$C$7,"Sim")=0,"FORA DO PLANO",IF(COUNTIFS($B$2:B203,B203,$C$2:C203,C203,$F$2:F203,F203)&gt;1,"DUPLICADO","OK")))))))</f>
        <v/>
      </c>
    </row>
    <row r="204" ht="15" customHeight="1" s="22">
      <c r="A204" s="38" t="n"/>
      <c r="B204" s="52">
        <f>IF(A204="","",DATE(YEAR(A204),MONTH(A204),1))</f>
        <v/>
      </c>
      <c r="C204" s="37" t="n"/>
      <c r="D204" s="42">
        <f>IF(C204="","",IFERROR(INDEX(Perguntas!$B$2:$B$31,MATCH(C204,Perguntas!$A$2:$A$31,0)),"ID inválido"))</f>
        <v/>
      </c>
      <c r="E204" s="42">
        <f>IF(C204="","",IFERROR(INDEX(Perguntas!$C$2:$C$31,MATCH(C204,Perguntas!$A$2:$A$31,0)),""))</f>
        <v/>
      </c>
      <c r="F204" s="37" t="n"/>
      <c r="G204" s="37" t="n"/>
      <c r="H204" s="53" t="n"/>
      <c r="I204" s="53" t="n"/>
      <c r="J204" s="37" t="n"/>
      <c r="K204" s="53" t="n"/>
      <c r="L204" s="53" t="n"/>
      <c r="M204" s="53" t="n"/>
      <c r="N204" s="54" t="n"/>
      <c r="O204" s="55">
        <f>IF(COUNTA(A204,C204,F204,G204)=0,"",IF(OR(A204="",C204="",F204="",G204=""),"INCOMPLETO",IF(COUNTIF(Perguntas!$A$2:$A$31,C204)=0,"ID INVÁLIDO",IF(COUNTIF(Perguntas!$A$22:$A$31,C204)&gt;0,"EXTRA",IF(INDEX(Perguntas!$C$2:$C$21,MATCH(C204,Perguntas!$A$2:$A$21,0))="","PERGUNTA VAZIA",IF(COUNTIFS(Plataformas!$A$2:$A$7,F204,Plataformas!$C$2:$C$7,"Sim")=0,"FORA DO PLANO",IF(COUNTIFS($B$2:B204,B204,$C$2:C204,C204,$F$2:F204,F204)&gt;1,"DUPLICADO","OK")))))))</f>
        <v/>
      </c>
    </row>
    <row r="205" ht="15" customHeight="1" s="22">
      <c r="A205" s="38" t="n"/>
      <c r="B205" s="56">
        <f>IF(A205="","",DATE(YEAR(A205),MONTH(A205),1))</f>
        <v/>
      </c>
      <c r="C205" s="37" t="n"/>
      <c r="D205" s="43">
        <f>IF(C205="","",IFERROR(INDEX(Perguntas!$B$2:$B$31,MATCH(C205,Perguntas!$A$2:$A$31,0)),"ID inválido"))</f>
        <v/>
      </c>
      <c r="E205" s="43">
        <f>IF(C205="","",IFERROR(INDEX(Perguntas!$C$2:$C$31,MATCH(C205,Perguntas!$A$2:$A$31,0)),""))</f>
        <v/>
      </c>
      <c r="F205" s="37" t="n"/>
      <c r="G205" s="37" t="n"/>
      <c r="H205" s="53" t="n"/>
      <c r="I205" s="53" t="n"/>
      <c r="J205" s="37" t="n"/>
      <c r="K205" s="53" t="n"/>
      <c r="L205" s="53" t="n"/>
      <c r="M205" s="53" t="n"/>
      <c r="N205" s="54" t="n"/>
      <c r="O205" s="57">
        <f>IF(COUNTA(A205,C205,F205,G205)=0,"",IF(OR(A205="",C205="",F205="",G205=""),"INCOMPLETO",IF(COUNTIF(Perguntas!$A$2:$A$31,C205)=0,"ID INVÁLIDO",IF(COUNTIF(Perguntas!$A$22:$A$31,C205)&gt;0,"EXTRA",IF(INDEX(Perguntas!$C$2:$C$21,MATCH(C205,Perguntas!$A$2:$A$21,0))="","PERGUNTA VAZIA",IF(COUNTIFS(Plataformas!$A$2:$A$7,F205,Plataformas!$C$2:$C$7,"Sim")=0,"FORA DO PLANO",IF(COUNTIFS($B$2:B205,B205,$C$2:C205,C205,$F$2:F205,F205)&gt;1,"DUPLICADO","OK")))))))</f>
        <v/>
      </c>
    </row>
    <row r="206" ht="15" customHeight="1" s="22">
      <c r="A206" s="38" t="n"/>
      <c r="B206" s="52">
        <f>IF(A206="","",DATE(YEAR(A206),MONTH(A206),1))</f>
        <v/>
      </c>
      <c r="C206" s="37" t="n"/>
      <c r="D206" s="42">
        <f>IF(C206="","",IFERROR(INDEX(Perguntas!$B$2:$B$31,MATCH(C206,Perguntas!$A$2:$A$31,0)),"ID inválido"))</f>
        <v/>
      </c>
      <c r="E206" s="42">
        <f>IF(C206="","",IFERROR(INDEX(Perguntas!$C$2:$C$31,MATCH(C206,Perguntas!$A$2:$A$31,0)),""))</f>
        <v/>
      </c>
      <c r="F206" s="37" t="n"/>
      <c r="G206" s="37" t="n"/>
      <c r="H206" s="53" t="n"/>
      <c r="I206" s="53" t="n"/>
      <c r="J206" s="37" t="n"/>
      <c r="K206" s="53" t="n"/>
      <c r="L206" s="53" t="n"/>
      <c r="M206" s="53" t="n"/>
      <c r="N206" s="54" t="n"/>
      <c r="O206" s="55">
        <f>IF(COUNTA(A206,C206,F206,G206)=0,"",IF(OR(A206="",C206="",F206="",G206=""),"INCOMPLETO",IF(COUNTIF(Perguntas!$A$2:$A$31,C206)=0,"ID INVÁLIDO",IF(COUNTIF(Perguntas!$A$22:$A$31,C206)&gt;0,"EXTRA",IF(INDEX(Perguntas!$C$2:$C$21,MATCH(C206,Perguntas!$A$2:$A$21,0))="","PERGUNTA VAZIA",IF(COUNTIFS(Plataformas!$A$2:$A$7,F206,Plataformas!$C$2:$C$7,"Sim")=0,"FORA DO PLANO",IF(COUNTIFS($B$2:B206,B206,$C$2:C206,C206,$F$2:F206,F206)&gt;1,"DUPLICADO","OK")))))))</f>
        <v/>
      </c>
    </row>
    <row r="207" ht="15" customHeight="1" s="22">
      <c r="A207" s="38" t="n"/>
      <c r="B207" s="56">
        <f>IF(A207="","",DATE(YEAR(A207),MONTH(A207),1))</f>
        <v/>
      </c>
      <c r="C207" s="37" t="n"/>
      <c r="D207" s="43">
        <f>IF(C207="","",IFERROR(INDEX(Perguntas!$B$2:$B$31,MATCH(C207,Perguntas!$A$2:$A$31,0)),"ID inválido"))</f>
        <v/>
      </c>
      <c r="E207" s="43">
        <f>IF(C207="","",IFERROR(INDEX(Perguntas!$C$2:$C$31,MATCH(C207,Perguntas!$A$2:$A$31,0)),""))</f>
        <v/>
      </c>
      <c r="F207" s="37" t="n"/>
      <c r="G207" s="37" t="n"/>
      <c r="H207" s="53" t="n"/>
      <c r="I207" s="53" t="n"/>
      <c r="J207" s="37" t="n"/>
      <c r="K207" s="53" t="n"/>
      <c r="L207" s="53" t="n"/>
      <c r="M207" s="53" t="n"/>
      <c r="N207" s="54" t="n"/>
      <c r="O207" s="57">
        <f>IF(COUNTA(A207,C207,F207,G207)=0,"",IF(OR(A207="",C207="",F207="",G207=""),"INCOMPLETO",IF(COUNTIF(Perguntas!$A$2:$A$31,C207)=0,"ID INVÁLIDO",IF(COUNTIF(Perguntas!$A$22:$A$31,C207)&gt;0,"EXTRA",IF(INDEX(Perguntas!$C$2:$C$21,MATCH(C207,Perguntas!$A$2:$A$21,0))="","PERGUNTA VAZIA",IF(COUNTIFS(Plataformas!$A$2:$A$7,F207,Plataformas!$C$2:$C$7,"Sim")=0,"FORA DO PLANO",IF(COUNTIFS($B$2:B207,B207,$C$2:C207,C207,$F$2:F207,F207)&gt;1,"DUPLICADO","OK")))))))</f>
        <v/>
      </c>
    </row>
    <row r="208" ht="15" customHeight="1" s="22">
      <c r="A208" s="38" t="n"/>
      <c r="B208" s="52">
        <f>IF(A208="","",DATE(YEAR(A208),MONTH(A208),1))</f>
        <v/>
      </c>
      <c r="C208" s="37" t="n"/>
      <c r="D208" s="42">
        <f>IF(C208="","",IFERROR(INDEX(Perguntas!$B$2:$B$31,MATCH(C208,Perguntas!$A$2:$A$31,0)),"ID inválido"))</f>
        <v/>
      </c>
      <c r="E208" s="42">
        <f>IF(C208="","",IFERROR(INDEX(Perguntas!$C$2:$C$31,MATCH(C208,Perguntas!$A$2:$A$31,0)),""))</f>
        <v/>
      </c>
      <c r="F208" s="37" t="n"/>
      <c r="G208" s="37" t="n"/>
      <c r="H208" s="53" t="n"/>
      <c r="I208" s="53" t="n"/>
      <c r="J208" s="37" t="n"/>
      <c r="K208" s="53" t="n"/>
      <c r="L208" s="53" t="n"/>
      <c r="M208" s="53" t="n"/>
      <c r="N208" s="54" t="n"/>
      <c r="O208" s="55">
        <f>IF(COUNTA(A208,C208,F208,G208)=0,"",IF(OR(A208="",C208="",F208="",G208=""),"INCOMPLETO",IF(COUNTIF(Perguntas!$A$2:$A$31,C208)=0,"ID INVÁLIDO",IF(COUNTIF(Perguntas!$A$22:$A$31,C208)&gt;0,"EXTRA",IF(INDEX(Perguntas!$C$2:$C$21,MATCH(C208,Perguntas!$A$2:$A$21,0))="","PERGUNTA VAZIA",IF(COUNTIFS(Plataformas!$A$2:$A$7,F208,Plataformas!$C$2:$C$7,"Sim")=0,"FORA DO PLANO",IF(COUNTIFS($B$2:B208,B208,$C$2:C208,C208,$F$2:F208,F208)&gt;1,"DUPLICADO","OK")))))))</f>
        <v/>
      </c>
    </row>
    <row r="209" ht="15" customHeight="1" s="22">
      <c r="A209" s="38" t="n"/>
      <c r="B209" s="56">
        <f>IF(A209="","",DATE(YEAR(A209),MONTH(A209),1))</f>
        <v/>
      </c>
      <c r="C209" s="37" t="n"/>
      <c r="D209" s="43">
        <f>IF(C209="","",IFERROR(INDEX(Perguntas!$B$2:$B$31,MATCH(C209,Perguntas!$A$2:$A$31,0)),"ID inválido"))</f>
        <v/>
      </c>
      <c r="E209" s="43">
        <f>IF(C209="","",IFERROR(INDEX(Perguntas!$C$2:$C$31,MATCH(C209,Perguntas!$A$2:$A$31,0)),""))</f>
        <v/>
      </c>
      <c r="F209" s="37" t="n"/>
      <c r="G209" s="37" t="n"/>
      <c r="H209" s="53" t="n"/>
      <c r="I209" s="53" t="n"/>
      <c r="J209" s="37" t="n"/>
      <c r="K209" s="53" t="n"/>
      <c r="L209" s="53" t="n"/>
      <c r="M209" s="53" t="n"/>
      <c r="N209" s="54" t="n"/>
      <c r="O209" s="57">
        <f>IF(COUNTA(A209,C209,F209,G209)=0,"",IF(OR(A209="",C209="",F209="",G209=""),"INCOMPLETO",IF(COUNTIF(Perguntas!$A$2:$A$31,C209)=0,"ID INVÁLIDO",IF(COUNTIF(Perguntas!$A$22:$A$31,C209)&gt;0,"EXTRA",IF(INDEX(Perguntas!$C$2:$C$21,MATCH(C209,Perguntas!$A$2:$A$21,0))="","PERGUNTA VAZIA",IF(COUNTIFS(Plataformas!$A$2:$A$7,F209,Plataformas!$C$2:$C$7,"Sim")=0,"FORA DO PLANO",IF(COUNTIFS($B$2:B209,B209,$C$2:C209,C209,$F$2:F209,F209)&gt;1,"DUPLICADO","OK")))))))</f>
        <v/>
      </c>
    </row>
    <row r="210" ht="15" customHeight="1" s="22">
      <c r="A210" s="38" t="n"/>
      <c r="B210" s="52">
        <f>IF(A210="","",DATE(YEAR(A210),MONTH(A210),1))</f>
        <v/>
      </c>
      <c r="C210" s="37" t="n"/>
      <c r="D210" s="42">
        <f>IF(C210="","",IFERROR(INDEX(Perguntas!$B$2:$B$31,MATCH(C210,Perguntas!$A$2:$A$31,0)),"ID inválido"))</f>
        <v/>
      </c>
      <c r="E210" s="42">
        <f>IF(C210="","",IFERROR(INDEX(Perguntas!$C$2:$C$31,MATCH(C210,Perguntas!$A$2:$A$31,0)),""))</f>
        <v/>
      </c>
      <c r="F210" s="37" t="n"/>
      <c r="G210" s="37" t="n"/>
      <c r="H210" s="53" t="n"/>
      <c r="I210" s="53" t="n"/>
      <c r="J210" s="37" t="n"/>
      <c r="K210" s="53" t="n"/>
      <c r="L210" s="53" t="n"/>
      <c r="M210" s="53" t="n"/>
      <c r="N210" s="54" t="n"/>
      <c r="O210" s="55">
        <f>IF(COUNTA(A210,C210,F210,G210)=0,"",IF(OR(A210="",C210="",F210="",G210=""),"INCOMPLETO",IF(COUNTIF(Perguntas!$A$2:$A$31,C210)=0,"ID INVÁLIDO",IF(COUNTIF(Perguntas!$A$22:$A$31,C210)&gt;0,"EXTRA",IF(INDEX(Perguntas!$C$2:$C$21,MATCH(C210,Perguntas!$A$2:$A$21,0))="","PERGUNTA VAZIA",IF(COUNTIFS(Plataformas!$A$2:$A$7,F210,Plataformas!$C$2:$C$7,"Sim")=0,"FORA DO PLANO",IF(COUNTIFS($B$2:B210,B210,$C$2:C210,C210,$F$2:F210,F210)&gt;1,"DUPLICADO","OK")))))))</f>
        <v/>
      </c>
    </row>
    <row r="211" ht="15" customHeight="1" s="22">
      <c r="A211" s="38" t="n"/>
      <c r="B211" s="56">
        <f>IF(A211="","",DATE(YEAR(A211),MONTH(A211),1))</f>
        <v/>
      </c>
      <c r="C211" s="37" t="n"/>
      <c r="D211" s="43">
        <f>IF(C211="","",IFERROR(INDEX(Perguntas!$B$2:$B$31,MATCH(C211,Perguntas!$A$2:$A$31,0)),"ID inválido"))</f>
        <v/>
      </c>
      <c r="E211" s="43">
        <f>IF(C211="","",IFERROR(INDEX(Perguntas!$C$2:$C$31,MATCH(C211,Perguntas!$A$2:$A$31,0)),""))</f>
        <v/>
      </c>
      <c r="F211" s="37" t="n"/>
      <c r="G211" s="37" t="n"/>
      <c r="H211" s="53" t="n"/>
      <c r="I211" s="53" t="n"/>
      <c r="J211" s="37" t="n"/>
      <c r="K211" s="53" t="n"/>
      <c r="L211" s="53" t="n"/>
      <c r="M211" s="53" t="n"/>
      <c r="N211" s="54" t="n"/>
      <c r="O211" s="57">
        <f>IF(COUNTA(A211,C211,F211,G211)=0,"",IF(OR(A211="",C211="",F211="",G211=""),"INCOMPLETO",IF(COUNTIF(Perguntas!$A$2:$A$31,C211)=0,"ID INVÁLIDO",IF(COUNTIF(Perguntas!$A$22:$A$31,C211)&gt;0,"EXTRA",IF(INDEX(Perguntas!$C$2:$C$21,MATCH(C211,Perguntas!$A$2:$A$21,0))="","PERGUNTA VAZIA",IF(COUNTIFS(Plataformas!$A$2:$A$7,F211,Plataformas!$C$2:$C$7,"Sim")=0,"FORA DO PLANO",IF(COUNTIFS($B$2:B211,B211,$C$2:C211,C211,$F$2:F211,F211)&gt;1,"DUPLICADO","OK")))))))</f>
        <v/>
      </c>
    </row>
    <row r="212" ht="15" customHeight="1" s="22">
      <c r="A212" s="38" t="n"/>
      <c r="B212" s="52">
        <f>IF(A212="","",DATE(YEAR(A212),MONTH(A212),1))</f>
        <v/>
      </c>
      <c r="C212" s="37" t="n"/>
      <c r="D212" s="42">
        <f>IF(C212="","",IFERROR(INDEX(Perguntas!$B$2:$B$31,MATCH(C212,Perguntas!$A$2:$A$31,0)),"ID inválido"))</f>
        <v/>
      </c>
      <c r="E212" s="42">
        <f>IF(C212="","",IFERROR(INDEX(Perguntas!$C$2:$C$31,MATCH(C212,Perguntas!$A$2:$A$31,0)),""))</f>
        <v/>
      </c>
      <c r="F212" s="37" t="n"/>
      <c r="G212" s="37" t="n"/>
      <c r="H212" s="53" t="n"/>
      <c r="I212" s="53" t="n"/>
      <c r="J212" s="37" t="n"/>
      <c r="K212" s="53" t="n"/>
      <c r="L212" s="53" t="n"/>
      <c r="M212" s="53" t="n"/>
      <c r="N212" s="54" t="n"/>
      <c r="O212" s="55">
        <f>IF(COUNTA(A212,C212,F212,G212)=0,"",IF(OR(A212="",C212="",F212="",G212=""),"INCOMPLETO",IF(COUNTIF(Perguntas!$A$2:$A$31,C212)=0,"ID INVÁLIDO",IF(COUNTIF(Perguntas!$A$22:$A$31,C212)&gt;0,"EXTRA",IF(INDEX(Perguntas!$C$2:$C$21,MATCH(C212,Perguntas!$A$2:$A$21,0))="","PERGUNTA VAZIA",IF(COUNTIFS(Plataformas!$A$2:$A$7,F212,Plataformas!$C$2:$C$7,"Sim")=0,"FORA DO PLANO",IF(COUNTIFS($B$2:B212,B212,$C$2:C212,C212,$F$2:F212,F212)&gt;1,"DUPLICADO","OK")))))))</f>
        <v/>
      </c>
    </row>
    <row r="213" ht="15" customHeight="1" s="22">
      <c r="A213" s="38" t="n"/>
      <c r="B213" s="56">
        <f>IF(A213="","",DATE(YEAR(A213),MONTH(A213),1))</f>
        <v/>
      </c>
      <c r="C213" s="37" t="n"/>
      <c r="D213" s="43">
        <f>IF(C213="","",IFERROR(INDEX(Perguntas!$B$2:$B$31,MATCH(C213,Perguntas!$A$2:$A$31,0)),"ID inválido"))</f>
        <v/>
      </c>
      <c r="E213" s="43">
        <f>IF(C213="","",IFERROR(INDEX(Perguntas!$C$2:$C$31,MATCH(C213,Perguntas!$A$2:$A$31,0)),""))</f>
        <v/>
      </c>
      <c r="F213" s="37" t="n"/>
      <c r="G213" s="37" t="n"/>
      <c r="H213" s="53" t="n"/>
      <c r="I213" s="53" t="n"/>
      <c r="J213" s="37" t="n"/>
      <c r="K213" s="53" t="n"/>
      <c r="L213" s="53" t="n"/>
      <c r="M213" s="53" t="n"/>
      <c r="N213" s="54" t="n"/>
      <c r="O213" s="57">
        <f>IF(COUNTA(A213,C213,F213,G213)=0,"",IF(OR(A213="",C213="",F213="",G213=""),"INCOMPLETO",IF(COUNTIF(Perguntas!$A$2:$A$31,C213)=0,"ID INVÁLIDO",IF(COUNTIF(Perguntas!$A$22:$A$31,C213)&gt;0,"EXTRA",IF(INDEX(Perguntas!$C$2:$C$21,MATCH(C213,Perguntas!$A$2:$A$21,0))="","PERGUNTA VAZIA",IF(COUNTIFS(Plataformas!$A$2:$A$7,F213,Plataformas!$C$2:$C$7,"Sim")=0,"FORA DO PLANO",IF(COUNTIFS($B$2:B213,B213,$C$2:C213,C213,$F$2:F213,F213)&gt;1,"DUPLICADO","OK")))))))</f>
        <v/>
      </c>
    </row>
    <row r="214" ht="15" customHeight="1" s="22">
      <c r="A214" s="38" t="n"/>
      <c r="B214" s="52">
        <f>IF(A214="","",DATE(YEAR(A214),MONTH(A214),1))</f>
        <v/>
      </c>
      <c r="C214" s="37" t="n"/>
      <c r="D214" s="42">
        <f>IF(C214="","",IFERROR(INDEX(Perguntas!$B$2:$B$31,MATCH(C214,Perguntas!$A$2:$A$31,0)),"ID inválido"))</f>
        <v/>
      </c>
      <c r="E214" s="42">
        <f>IF(C214="","",IFERROR(INDEX(Perguntas!$C$2:$C$31,MATCH(C214,Perguntas!$A$2:$A$31,0)),""))</f>
        <v/>
      </c>
      <c r="F214" s="37" t="n"/>
      <c r="G214" s="37" t="n"/>
      <c r="H214" s="53" t="n"/>
      <c r="I214" s="53" t="n"/>
      <c r="J214" s="37" t="n"/>
      <c r="K214" s="53" t="n"/>
      <c r="L214" s="53" t="n"/>
      <c r="M214" s="53" t="n"/>
      <c r="N214" s="54" t="n"/>
      <c r="O214" s="55">
        <f>IF(COUNTA(A214,C214,F214,G214)=0,"",IF(OR(A214="",C214="",F214="",G214=""),"INCOMPLETO",IF(COUNTIF(Perguntas!$A$2:$A$31,C214)=0,"ID INVÁLIDO",IF(COUNTIF(Perguntas!$A$22:$A$31,C214)&gt;0,"EXTRA",IF(INDEX(Perguntas!$C$2:$C$21,MATCH(C214,Perguntas!$A$2:$A$21,0))="","PERGUNTA VAZIA",IF(COUNTIFS(Plataformas!$A$2:$A$7,F214,Plataformas!$C$2:$C$7,"Sim")=0,"FORA DO PLANO",IF(COUNTIFS($B$2:B214,B214,$C$2:C214,C214,$F$2:F214,F214)&gt;1,"DUPLICADO","OK")))))))</f>
        <v/>
      </c>
    </row>
    <row r="215" ht="15" customHeight="1" s="22">
      <c r="A215" s="38" t="n"/>
      <c r="B215" s="56">
        <f>IF(A215="","",DATE(YEAR(A215),MONTH(A215),1))</f>
        <v/>
      </c>
      <c r="C215" s="37" t="n"/>
      <c r="D215" s="43">
        <f>IF(C215="","",IFERROR(INDEX(Perguntas!$B$2:$B$31,MATCH(C215,Perguntas!$A$2:$A$31,0)),"ID inválido"))</f>
        <v/>
      </c>
      <c r="E215" s="43">
        <f>IF(C215="","",IFERROR(INDEX(Perguntas!$C$2:$C$31,MATCH(C215,Perguntas!$A$2:$A$31,0)),""))</f>
        <v/>
      </c>
      <c r="F215" s="37" t="n"/>
      <c r="G215" s="37" t="n"/>
      <c r="H215" s="53" t="n"/>
      <c r="I215" s="53" t="n"/>
      <c r="J215" s="37" t="n"/>
      <c r="K215" s="53" t="n"/>
      <c r="L215" s="53" t="n"/>
      <c r="M215" s="53" t="n"/>
      <c r="N215" s="54" t="n"/>
      <c r="O215" s="57">
        <f>IF(COUNTA(A215,C215,F215,G215)=0,"",IF(OR(A215="",C215="",F215="",G215=""),"INCOMPLETO",IF(COUNTIF(Perguntas!$A$2:$A$31,C215)=0,"ID INVÁLIDO",IF(COUNTIF(Perguntas!$A$22:$A$31,C215)&gt;0,"EXTRA",IF(INDEX(Perguntas!$C$2:$C$21,MATCH(C215,Perguntas!$A$2:$A$21,0))="","PERGUNTA VAZIA",IF(COUNTIFS(Plataformas!$A$2:$A$7,F215,Plataformas!$C$2:$C$7,"Sim")=0,"FORA DO PLANO",IF(COUNTIFS($B$2:B215,B215,$C$2:C215,C215,$F$2:F215,F215)&gt;1,"DUPLICADO","OK")))))))</f>
        <v/>
      </c>
    </row>
    <row r="216" ht="15" customHeight="1" s="22">
      <c r="A216" s="38" t="n"/>
      <c r="B216" s="52">
        <f>IF(A216="","",DATE(YEAR(A216),MONTH(A216),1))</f>
        <v/>
      </c>
      <c r="C216" s="37" t="n"/>
      <c r="D216" s="42">
        <f>IF(C216="","",IFERROR(INDEX(Perguntas!$B$2:$B$31,MATCH(C216,Perguntas!$A$2:$A$31,0)),"ID inválido"))</f>
        <v/>
      </c>
      <c r="E216" s="42">
        <f>IF(C216="","",IFERROR(INDEX(Perguntas!$C$2:$C$31,MATCH(C216,Perguntas!$A$2:$A$31,0)),""))</f>
        <v/>
      </c>
      <c r="F216" s="37" t="n"/>
      <c r="G216" s="37" t="n"/>
      <c r="H216" s="53" t="n"/>
      <c r="I216" s="53" t="n"/>
      <c r="J216" s="37" t="n"/>
      <c r="K216" s="53" t="n"/>
      <c r="L216" s="53" t="n"/>
      <c r="M216" s="53" t="n"/>
      <c r="N216" s="54" t="n"/>
      <c r="O216" s="55">
        <f>IF(COUNTA(A216,C216,F216,G216)=0,"",IF(OR(A216="",C216="",F216="",G216=""),"INCOMPLETO",IF(COUNTIF(Perguntas!$A$2:$A$31,C216)=0,"ID INVÁLIDO",IF(COUNTIF(Perguntas!$A$22:$A$31,C216)&gt;0,"EXTRA",IF(INDEX(Perguntas!$C$2:$C$21,MATCH(C216,Perguntas!$A$2:$A$21,0))="","PERGUNTA VAZIA",IF(COUNTIFS(Plataformas!$A$2:$A$7,F216,Plataformas!$C$2:$C$7,"Sim")=0,"FORA DO PLANO",IF(COUNTIFS($B$2:B216,B216,$C$2:C216,C216,$F$2:F216,F216)&gt;1,"DUPLICADO","OK")))))))</f>
        <v/>
      </c>
    </row>
    <row r="217" ht="15" customHeight="1" s="22">
      <c r="A217" s="38" t="n"/>
      <c r="B217" s="56">
        <f>IF(A217="","",DATE(YEAR(A217),MONTH(A217),1))</f>
        <v/>
      </c>
      <c r="C217" s="37" t="n"/>
      <c r="D217" s="43">
        <f>IF(C217="","",IFERROR(INDEX(Perguntas!$B$2:$B$31,MATCH(C217,Perguntas!$A$2:$A$31,0)),"ID inválido"))</f>
        <v/>
      </c>
      <c r="E217" s="43">
        <f>IF(C217="","",IFERROR(INDEX(Perguntas!$C$2:$C$31,MATCH(C217,Perguntas!$A$2:$A$31,0)),""))</f>
        <v/>
      </c>
      <c r="F217" s="37" t="n"/>
      <c r="G217" s="37" t="n"/>
      <c r="H217" s="53" t="n"/>
      <c r="I217" s="53" t="n"/>
      <c r="J217" s="37" t="n"/>
      <c r="K217" s="53" t="n"/>
      <c r="L217" s="53" t="n"/>
      <c r="M217" s="53" t="n"/>
      <c r="N217" s="54" t="n"/>
      <c r="O217" s="57">
        <f>IF(COUNTA(A217,C217,F217,G217)=0,"",IF(OR(A217="",C217="",F217="",G217=""),"INCOMPLETO",IF(COUNTIF(Perguntas!$A$2:$A$31,C217)=0,"ID INVÁLIDO",IF(COUNTIF(Perguntas!$A$22:$A$31,C217)&gt;0,"EXTRA",IF(INDEX(Perguntas!$C$2:$C$21,MATCH(C217,Perguntas!$A$2:$A$21,0))="","PERGUNTA VAZIA",IF(COUNTIFS(Plataformas!$A$2:$A$7,F217,Plataformas!$C$2:$C$7,"Sim")=0,"FORA DO PLANO",IF(COUNTIFS($B$2:B217,B217,$C$2:C217,C217,$F$2:F217,F217)&gt;1,"DUPLICADO","OK")))))))</f>
        <v/>
      </c>
    </row>
    <row r="218" ht="15" customHeight="1" s="22">
      <c r="A218" s="38" t="n"/>
      <c r="B218" s="52">
        <f>IF(A218="","",DATE(YEAR(A218),MONTH(A218),1))</f>
        <v/>
      </c>
      <c r="C218" s="37" t="n"/>
      <c r="D218" s="42">
        <f>IF(C218="","",IFERROR(INDEX(Perguntas!$B$2:$B$31,MATCH(C218,Perguntas!$A$2:$A$31,0)),"ID inválido"))</f>
        <v/>
      </c>
      <c r="E218" s="42">
        <f>IF(C218="","",IFERROR(INDEX(Perguntas!$C$2:$C$31,MATCH(C218,Perguntas!$A$2:$A$31,0)),""))</f>
        <v/>
      </c>
      <c r="F218" s="37" t="n"/>
      <c r="G218" s="37" t="n"/>
      <c r="H218" s="53" t="n"/>
      <c r="I218" s="53" t="n"/>
      <c r="J218" s="37" t="n"/>
      <c r="K218" s="53" t="n"/>
      <c r="L218" s="53" t="n"/>
      <c r="M218" s="53" t="n"/>
      <c r="N218" s="54" t="n"/>
      <c r="O218" s="55">
        <f>IF(COUNTA(A218,C218,F218,G218)=0,"",IF(OR(A218="",C218="",F218="",G218=""),"INCOMPLETO",IF(COUNTIF(Perguntas!$A$2:$A$31,C218)=0,"ID INVÁLIDO",IF(COUNTIF(Perguntas!$A$22:$A$31,C218)&gt;0,"EXTRA",IF(INDEX(Perguntas!$C$2:$C$21,MATCH(C218,Perguntas!$A$2:$A$21,0))="","PERGUNTA VAZIA",IF(COUNTIFS(Plataformas!$A$2:$A$7,F218,Plataformas!$C$2:$C$7,"Sim")=0,"FORA DO PLANO",IF(COUNTIFS($B$2:B218,B218,$C$2:C218,C218,$F$2:F218,F218)&gt;1,"DUPLICADO","OK")))))))</f>
        <v/>
      </c>
    </row>
    <row r="219" ht="15" customHeight="1" s="22">
      <c r="A219" s="38" t="n"/>
      <c r="B219" s="56">
        <f>IF(A219="","",DATE(YEAR(A219),MONTH(A219),1))</f>
        <v/>
      </c>
      <c r="C219" s="37" t="n"/>
      <c r="D219" s="43">
        <f>IF(C219="","",IFERROR(INDEX(Perguntas!$B$2:$B$31,MATCH(C219,Perguntas!$A$2:$A$31,0)),"ID inválido"))</f>
        <v/>
      </c>
      <c r="E219" s="43">
        <f>IF(C219="","",IFERROR(INDEX(Perguntas!$C$2:$C$31,MATCH(C219,Perguntas!$A$2:$A$31,0)),""))</f>
        <v/>
      </c>
      <c r="F219" s="37" t="n"/>
      <c r="G219" s="37" t="n"/>
      <c r="H219" s="53" t="n"/>
      <c r="I219" s="53" t="n"/>
      <c r="J219" s="37" t="n"/>
      <c r="K219" s="53" t="n"/>
      <c r="L219" s="53" t="n"/>
      <c r="M219" s="53" t="n"/>
      <c r="N219" s="54" t="n"/>
      <c r="O219" s="57">
        <f>IF(COUNTA(A219,C219,F219,G219)=0,"",IF(OR(A219="",C219="",F219="",G219=""),"INCOMPLETO",IF(COUNTIF(Perguntas!$A$2:$A$31,C219)=0,"ID INVÁLIDO",IF(COUNTIF(Perguntas!$A$22:$A$31,C219)&gt;0,"EXTRA",IF(INDEX(Perguntas!$C$2:$C$21,MATCH(C219,Perguntas!$A$2:$A$21,0))="","PERGUNTA VAZIA",IF(COUNTIFS(Plataformas!$A$2:$A$7,F219,Plataformas!$C$2:$C$7,"Sim")=0,"FORA DO PLANO",IF(COUNTIFS($B$2:B219,B219,$C$2:C219,C219,$F$2:F219,F219)&gt;1,"DUPLICADO","OK")))))))</f>
        <v/>
      </c>
    </row>
    <row r="220" ht="15" customHeight="1" s="22">
      <c r="A220" s="38" t="n"/>
      <c r="B220" s="52">
        <f>IF(A220="","",DATE(YEAR(A220),MONTH(A220),1))</f>
        <v/>
      </c>
      <c r="C220" s="37" t="n"/>
      <c r="D220" s="42">
        <f>IF(C220="","",IFERROR(INDEX(Perguntas!$B$2:$B$31,MATCH(C220,Perguntas!$A$2:$A$31,0)),"ID inválido"))</f>
        <v/>
      </c>
      <c r="E220" s="42">
        <f>IF(C220="","",IFERROR(INDEX(Perguntas!$C$2:$C$31,MATCH(C220,Perguntas!$A$2:$A$31,0)),""))</f>
        <v/>
      </c>
      <c r="F220" s="37" t="n"/>
      <c r="G220" s="37" t="n"/>
      <c r="H220" s="53" t="n"/>
      <c r="I220" s="53" t="n"/>
      <c r="J220" s="37" t="n"/>
      <c r="K220" s="53" t="n"/>
      <c r="L220" s="53" t="n"/>
      <c r="M220" s="53" t="n"/>
      <c r="N220" s="54" t="n"/>
      <c r="O220" s="55">
        <f>IF(COUNTA(A220,C220,F220,G220)=0,"",IF(OR(A220="",C220="",F220="",G220=""),"INCOMPLETO",IF(COUNTIF(Perguntas!$A$2:$A$31,C220)=0,"ID INVÁLIDO",IF(COUNTIF(Perguntas!$A$22:$A$31,C220)&gt;0,"EXTRA",IF(INDEX(Perguntas!$C$2:$C$21,MATCH(C220,Perguntas!$A$2:$A$21,0))="","PERGUNTA VAZIA",IF(COUNTIFS(Plataformas!$A$2:$A$7,F220,Plataformas!$C$2:$C$7,"Sim")=0,"FORA DO PLANO",IF(COUNTIFS($B$2:B220,B220,$C$2:C220,C220,$F$2:F220,F220)&gt;1,"DUPLICADO","OK")))))))</f>
        <v/>
      </c>
    </row>
    <row r="221" ht="15" customHeight="1" s="22">
      <c r="A221" s="38" t="n"/>
      <c r="B221" s="56">
        <f>IF(A221="","",DATE(YEAR(A221),MONTH(A221),1))</f>
        <v/>
      </c>
      <c r="C221" s="37" t="n"/>
      <c r="D221" s="43">
        <f>IF(C221="","",IFERROR(INDEX(Perguntas!$B$2:$B$31,MATCH(C221,Perguntas!$A$2:$A$31,0)),"ID inválido"))</f>
        <v/>
      </c>
      <c r="E221" s="43">
        <f>IF(C221="","",IFERROR(INDEX(Perguntas!$C$2:$C$31,MATCH(C221,Perguntas!$A$2:$A$31,0)),""))</f>
        <v/>
      </c>
      <c r="F221" s="37" t="n"/>
      <c r="G221" s="37" t="n"/>
      <c r="H221" s="53" t="n"/>
      <c r="I221" s="53" t="n"/>
      <c r="J221" s="37" t="n"/>
      <c r="K221" s="53" t="n"/>
      <c r="L221" s="53" t="n"/>
      <c r="M221" s="53" t="n"/>
      <c r="N221" s="54" t="n"/>
      <c r="O221" s="57">
        <f>IF(COUNTA(A221,C221,F221,G221)=0,"",IF(OR(A221="",C221="",F221="",G221=""),"INCOMPLETO",IF(COUNTIF(Perguntas!$A$2:$A$31,C221)=0,"ID INVÁLIDO",IF(COUNTIF(Perguntas!$A$22:$A$31,C221)&gt;0,"EXTRA",IF(INDEX(Perguntas!$C$2:$C$21,MATCH(C221,Perguntas!$A$2:$A$21,0))="","PERGUNTA VAZIA",IF(COUNTIFS(Plataformas!$A$2:$A$7,F221,Plataformas!$C$2:$C$7,"Sim")=0,"FORA DO PLANO",IF(COUNTIFS($B$2:B221,B221,$C$2:C221,C221,$F$2:F221,F221)&gt;1,"DUPLICADO","OK")))))))</f>
        <v/>
      </c>
    </row>
    <row r="222" ht="15" customHeight="1" s="22">
      <c r="A222" s="38" t="n"/>
      <c r="B222" s="52">
        <f>IF(A222="","",DATE(YEAR(A222),MONTH(A222),1))</f>
        <v/>
      </c>
      <c r="C222" s="37" t="n"/>
      <c r="D222" s="42">
        <f>IF(C222="","",IFERROR(INDEX(Perguntas!$B$2:$B$31,MATCH(C222,Perguntas!$A$2:$A$31,0)),"ID inválido"))</f>
        <v/>
      </c>
      <c r="E222" s="42">
        <f>IF(C222="","",IFERROR(INDEX(Perguntas!$C$2:$C$31,MATCH(C222,Perguntas!$A$2:$A$31,0)),""))</f>
        <v/>
      </c>
      <c r="F222" s="37" t="n"/>
      <c r="G222" s="37" t="n"/>
      <c r="H222" s="53" t="n"/>
      <c r="I222" s="53" t="n"/>
      <c r="J222" s="37" t="n"/>
      <c r="K222" s="53" t="n"/>
      <c r="L222" s="53" t="n"/>
      <c r="M222" s="53" t="n"/>
      <c r="N222" s="54" t="n"/>
      <c r="O222" s="55">
        <f>IF(COUNTA(A222,C222,F222,G222)=0,"",IF(OR(A222="",C222="",F222="",G222=""),"INCOMPLETO",IF(COUNTIF(Perguntas!$A$2:$A$31,C222)=0,"ID INVÁLIDO",IF(COUNTIF(Perguntas!$A$22:$A$31,C222)&gt;0,"EXTRA",IF(INDEX(Perguntas!$C$2:$C$21,MATCH(C222,Perguntas!$A$2:$A$21,0))="","PERGUNTA VAZIA",IF(COUNTIFS(Plataformas!$A$2:$A$7,F222,Plataformas!$C$2:$C$7,"Sim")=0,"FORA DO PLANO",IF(COUNTIFS($B$2:B222,B222,$C$2:C222,C222,$F$2:F222,F222)&gt;1,"DUPLICADO","OK")))))))</f>
        <v/>
      </c>
    </row>
    <row r="223" ht="15" customHeight="1" s="22">
      <c r="A223" s="38" t="n"/>
      <c r="B223" s="56">
        <f>IF(A223="","",DATE(YEAR(A223),MONTH(A223),1))</f>
        <v/>
      </c>
      <c r="C223" s="37" t="n"/>
      <c r="D223" s="43">
        <f>IF(C223="","",IFERROR(INDEX(Perguntas!$B$2:$B$31,MATCH(C223,Perguntas!$A$2:$A$31,0)),"ID inválido"))</f>
        <v/>
      </c>
      <c r="E223" s="43">
        <f>IF(C223="","",IFERROR(INDEX(Perguntas!$C$2:$C$31,MATCH(C223,Perguntas!$A$2:$A$31,0)),""))</f>
        <v/>
      </c>
      <c r="F223" s="37" t="n"/>
      <c r="G223" s="37" t="n"/>
      <c r="H223" s="53" t="n"/>
      <c r="I223" s="53" t="n"/>
      <c r="J223" s="37" t="n"/>
      <c r="K223" s="53" t="n"/>
      <c r="L223" s="53" t="n"/>
      <c r="M223" s="53" t="n"/>
      <c r="N223" s="54" t="n"/>
      <c r="O223" s="57">
        <f>IF(COUNTA(A223,C223,F223,G223)=0,"",IF(OR(A223="",C223="",F223="",G223=""),"INCOMPLETO",IF(COUNTIF(Perguntas!$A$2:$A$31,C223)=0,"ID INVÁLIDO",IF(COUNTIF(Perguntas!$A$22:$A$31,C223)&gt;0,"EXTRA",IF(INDEX(Perguntas!$C$2:$C$21,MATCH(C223,Perguntas!$A$2:$A$21,0))="","PERGUNTA VAZIA",IF(COUNTIFS(Plataformas!$A$2:$A$7,F223,Plataformas!$C$2:$C$7,"Sim")=0,"FORA DO PLANO",IF(COUNTIFS($B$2:B223,B223,$C$2:C223,C223,$F$2:F223,F223)&gt;1,"DUPLICADO","OK")))))))</f>
        <v/>
      </c>
    </row>
    <row r="224" ht="15" customHeight="1" s="22">
      <c r="A224" s="38" t="n"/>
      <c r="B224" s="52">
        <f>IF(A224="","",DATE(YEAR(A224),MONTH(A224),1))</f>
        <v/>
      </c>
      <c r="C224" s="37" t="n"/>
      <c r="D224" s="42">
        <f>IF(C224="","",IFERROR(INDEX(Perguntas!$B$2:$B$31,MATCH(C224,Perguntas!$A$2:$A$31,0)),"ID inválido"))</f>
        <v/>
      </c>
      <c r="E224" s="42">
        <f>IF(C224="","",IFERROR(INDEX(Perguntas!$C$2:$C$31,MATCH(C224,Perguntas!$A$2:$A$31,0)),""))</f>
        <v/>
      </c>
      <c r="F224" s="37" t="n"/>
      <c r="G224" s="37" t="n"/>
      <c r="H224" s="53" t="n"/>
      <c r="I224" s="53" t="n"/>
      <c r="J224" s="37" t="n"/>
      <c r="K224" s="53" t="n"/>
      <c r="L224" s="53" t="n"/>
      <c r="M224" s="53" t="n"/>
      <c r="N224" s="54" t="n"/>
      <c r="O224" s="55">
        <f>IF(COUNTA(A224,C224,F224,G224)=0,"",IF(OR(A224="",C224="",F224="",G224=""),"INCOMPLETO",IF(COUNTIF(Perguntas!$A$2:$A$31,C224)=0,"ID INVÁLIDO",IF(COUNTIF(Perguntas!$A$22:$A$31,C224)&gt;0,"EXTRA",IF(INDEX(Perguntas!$C$2:$C$21,MATCH(C224,Perguntas!$A$2:$A$21,0))="","PERGUNTA VAZIA",IF(COUNTIFS(Plataformas!$A$2:$A$7,F224,Plataformas!$C$2:$C$7,"Sim")=0,"FORA DO PLANO",IF(COUNTIFS($B$2:B224,B224,$C$2:C224,C224,$F$2:F224,F224)&gt;1,"DUPLICADO","OK")))))))</f>
        <v/>
      </c>
    </row>
    <row r="225" ht="15" customHeight="1" s="22">
      <c r="A225" s="38" t="n"/>
      <c r="B225" s="56">
        <f>IF(A225="","",DATE(YEAR(A225),MONTH(A225),1))</f>
        <v/>
      </c>
      <c r="C225" s="37" t="n"/>
      <c r="D225" s="43">
        <f>IF(C225="","",IFERROR(INDEX(Perguntas!$B$2:$B$31,MATCH(C225,Perguntas!$A$2:$A$31,0)),"ID inválido"))</f>
        <v/>
      </c>
      <c r="E225" s="43">
        <f>IF(C225="","",IFERROR(INDEX(Perguntas!$C$2:$C$31,MATCH(C225,Perguntas!$A$2:$A$31,0)),""))</f>
        <v/>
      </c>
      <c r="F225" s="37" t="n"/>
      <c r="G225" s="37" t="n"/>
      <c r="H225" s="53" t="n"/>
      <c r="I225" s="53" t="n"/>
      <c r="J225" s="37" t="n"/>
      <c r="K225" s="53" t="n"/>
      <c r="L225" s="53" t="n"/>
      <c r="M225" s="53" t="n"/>
      <c r="N225" s="54" t="n"/>
      <c r="O225" s="57">
        <f>IF(COUNTA(A225,C225,F225,G225)=0,"",IF(OR(A225="",C225="",F225="",G225=""),"INCOMPLETO",IF(COUNTIF(Perguntas!$A$2:$A$31,C225)=0,"ID INVÁLIDO",IF(COUNTIF(Perguntas!$A$22:$A$31,C225)&gt;0,"EXTRA",IF(INDEX(Perguntas!$C$2:$C$21,MATCH(C225,Perguntas!$A$2:$A$21,0))="","PERGUNTA VAZIA",IF(COUNTIFS(Plataformas!$A$2:$A$7,F225,Plataformas!$C$2:$C$7,"Sim")=0,"FORA DO PLANO",IF(COUNTIFS($B$2:B225,B225,$C$2:C225,C225,$F$2:F225,F225)&gt;1,"DUPLICADO","OK")))))))</f>
        <v/>
      </c>
    </row>
    <row r="226" ht="15" customHeight="1" s="22">
      <c r="A226" s="38" t="n"/>
      <c r="B226" s="52">
        <f>IF(A226="","",DATE(YEAR(A226),MONTH(A226),1))</f>
        <v/>
      </c>
      <c r="C226" s="37" t="n"/>
      <c r="D226" s="42">
        <f>IF(C226="","",IFERROR(INDEX(Perguntas!$B$2:$B$31,MATCH(C226,Perguntas!$A$2:$A$31,0)),"ID inválido"))</f>
        <v/>
      </c>
      <c r="E226" s="42">
        <f>IF(C226="","",IFERROR(INDEX(Perguntas!$C$2:$C$31,MATCH(C226,Perguntas!$A$2:$A$31,0)),""))</f>
        <v/>
      </c>
      <c r="F226" s="37" t="n"/>
      <c r="G226" s="37" t="n"/>
      <c r="H226" s="53" t="n"/>
      <c r="I226" s="53" t="n"/>
      <c r="J226" s="37" t="n"/>
      <c r="K226" s="53" t="n"/>
      <c r="L226" s="53" t="n"/>
      <c r="M226" s="53" t="n"/>
      <c r="N226" s="54" t="n"/>
      <c r="O226" s="55">
        <f>IF(COUNTA(A226,C226,F226,G226)=0,"",IF(OR(A226="",C226="",F226="",G226=""),"INCOMPLETO",IF(COUNTIF(Perguntas!$A$2:$A$31,C226)=0,"ID INVÁLIDO",IF(COUNTIF(Perguntas!$A$22:$A$31,C226)&gt;0,"EXTRA",IF(INDEX(Perguntas!$C$2:$C$21,MATCH(C226,Perguntas!$A$2:$A$21,0))="","PERGUNTA VAZIA",IF(COUNTIFS(Plataformas!$A$2:$A$7,F226,Plataformas!$C$2:$C$7,"Sim")=0,"FORA DO PLANO",IF(COUNTIFS($B$2:B226,B226,$C$2:C226,C226,$F$2:F226,F226)&gt;1,"DUPLICADO","OK")))))))</f>
        <v/>
      </c>
    </row>
    <row r="227" ht="15" customHeight="1" s="22">
      <c r="A227" s="38" t="n"/>
      <c r="B227" s="56">
        <f>IF(A227="","",DATE(YEAR(A227),MONTH(A227),1))</f>
        <v/>
      </c>
      <c r="C227" s="37" t="n"/>
      <c r="D227" s="43">
        <f>IF(C227="","",IFERROR(INDEX(Perguntas!$B$2:$B$31,MATCH(C227,Perguntas!$A$2:$A$31,0)),"ID inválido"))</f>
        <v/>
      </c>
      <c r="E227" s="43">
        <f>IF(C227="","",IFERROR(INDEX(Perguntas!$C$2:$C$31,MATCH(C227,Perguntas!$A$2:$A$31,0)),""))</f>
        <v/>
      </c>
      <c r="F227" s="37" t="n"/>
      <c r="G227" s="37" t="n"/>
      <c r="H227" s="53" t="n"/>
      <c r="I227" s="53" t="n"/>
      <c r="J227" s="37" t="n"/>
      <c r="K227" s="53" t="n"/>
      <c r="L227" s="53" t="n"/>
      <c r="M227" s="53" t="n"/>
      <c r="N227" s="54" t="n"/>
      <c r="O227" s="57">
        <f>IF(COUNTA(A227,C227,F227,G227)=0,"",IF(OR(A227="",C227="",F227="",G227=""),"INCOMPLETO",IF(COUNTIF(Perguntas!$A$2:$A$31,C227)=0,"ID INVÁLIDO",IF(COUNTIF(Perguntas!$A$22:$A$31,C227)&gt;0,"EXTRA",IF(INDEX(Perguntas!$C$2:$C$21,MATCH(C227,Perguntas!$A$2:$A$21,0))="","PERGUNTA VAZIA",IF(COUNTIFS(Plataformas!$A$2:$A$7,F227,Plataformas!$C$2:$C$7,"Sim")=0,"FORA DO PLANO",IF(COUNTIFS($B$2:B227,B227,$C$2:C227,C227,$F$2:F227,F227)&gt;1,"DUPLICADO","OK")))))))</f>
        <v/>
      </c>
    </row>
    <row r="228" ht="15" customHeight="1" s="22">
      <c r="A228" s="38" t="n"/>
      <c r="B228" s="52">
        <f>IF(A228="","",DATE(YEAR(A228),MONTH(A228),1))</f>
        <v/>
      </c>
      <c r="C228" s="37" t="n"/>
      <c r="D228" s="42">
        <f>IF(C228="","",IFERROR(INDEX(Perguntas!$B$2:$B$31,MATCH(C228,Perguntas!$A$2:$A$31,0)),"ID inválido"))</f>
        <v/>
      </c>
      <c r="E228" s="42">
        <f>IF(C228="","",IFERROR(INDEX(Perguntas!$C$2:$C$31,MATCH(C228,Perguntas!$A$2:$A$31,0)),""))</f>
        <v/>
      </c>
      <c r="F228" s="37" t="n"/>
      <c r="G228" s="37" t="n"/>
      <c r="H228" s="53" t="n"/>
      <c r="I228" s="53" t="n"/>
      <c r="J228" s="37" t="n"/>
      <c r="K228" s="53" t="n"/>
      <c r="L228" s="53" t="n"/>
      <c r="M228" s="53" t="n"/>
      <c r="N228" s="54" t="n"/>
      <c r="O228" s="55">
        <f>IF(COUNTA(A228,C228,F228,G228)=0,"",IF(OR(A228="",C228="",F228="",G228=""),"INCOMPLETO",IF(COUNTIF(Perguntas!$A$2:$A$31,C228)=0,"ID INVÁLIDO",IF(COUNTIF(Perguntas!$A$22:$A$31,C228)&gt;0,"EXTRA",IF(INDEX(Perguntas!$C$2:$C$21,MATCH(C228,Perguntas!$A$2:$A$21,0))="","PERGUNTA VAZIA",IF(COUNTIFS(Plataformas!$A$2:$A$7,F228,Plataformas!$C$2:$C$7,"Sim")=0,"FORA DO PLANO",IF(COUNTIFS($B$2:B228,B228,$C$2:C228,C228,$F$2:F228,F228)&gt;1,"DUPLICADO","OK")))))))</f>
        <v/>
      </c>
    </row>
    <row r="229" ht="15" customHeight="1" s="22">
      <c r="A229" s="38" t="n"/>
      <c r="B229" s="56">
        <f>IF(A229="","",DATE(YEAR(A229),MONTH(A229),1))</f>
        <v/>
      </c>
      <c r="C229" s="37" t="n"/>
      <c r="D229" s="43">
        <f>IF(C229="","",IFERROR(INDEX(Perguntas!$B$2:$B$31,MATCH(C229,Perguntas!$A$2:$A$31,0)),"ID inválido"))</f>
        <v/>
      </c>
      <c r="E229" s="43">
        <f>IF(C229="","",IFERROR(INDEX(Perguntas!$C$2:$C$31,MATCH(C229,Perguntas!$A$2:$A$31,0)),""))</f>
        <v/>
      </c>
      <c r="F229" s="37" t="n"/>
      <c r="G229" s="37" t="n"/>
      <c r="H229" s="53" t="n"/>
      <c r="I229" s="53" t="n"/>
      <c r="J229" s="37" t="n"/>
      <c r="K229" s="53" t="n"/>
      <c r="L229" s="53" t="n"/>
      <c r="M229" s="53" t="n"/>
      <c r="N229" s="54" t="n"/>
      <c r="O229" s="57">
        <f>IF(COUNTA(A229,C229,F229,G229)=0,"",IF(OR(A229="",C229="",F229="",G229=""),"INCOMPLETO",IF(COUNTIF(Perguntas!$A$2:$A$31,C229)=0,"ID INVÁLIDO",IF(COUNTIF(Perguntas!$A$22:$A$31,C229)&gt;0,"EXTRA",IF(INDEX(Perguntas!$C$2:$C$21,MATCH(C229,Perguntas!$A$2:$A$21,0))="","PERGUNTA VAZIA",IF(COUNTIFS(Plataformas!$A$2:$A$7,F229,Plataformas!$C$2:$C$7,"Sim")=0,"FORA DO PLANO",IF(COUNTIFS($B$2:B229,B229,$C$2:C229,C229,$F$2:F229,F229)&gt;1,"DUPLICADO","OK")))))))</f>
        <v/>
      </c>
    </row>
    <row r="230" ht="15" customHeight="1" s="22">
      <c r="A230" s="38" t="n"/>
      <c r="B230" s="52">
        <f>IF(A230="","",DATE(YEAR(A230),MONTH(A230),1))</f>
        <v/>
      </c>
      <c r="C230" s="37" t="n"/>
      <c r="D230" s="42">
        <f>IF(C230="","",IFERROR(INDEX(Perguntas!$B$2:$B$31,MATCH(C230,Perguntas!$A$2:$A$31,0)),"ID inválido"))</f>
        <v/>
      </c>
      <c r="E230" s="42">
        <f>IF(C230="","",IFERROR(INDEX(Perguntas!$C$2:$C$31,MATCH(C230,Perguntas!$A$2:$A$31,0)),""))</f>
        <v/>
      </c>
      <c r="F230" s="37" t="n"/>
      <c r="G230" s="37" t="n"/>
      <c r="H230" s="53" t="n"/>
      <c r="I230" s="53" t="n"/>
      <c r="J230" s="37" t="n"/>
      <c r="K230" s="53" t="n"/>
      <c r="L230" s="53" t="n"/>
      <c r="M230" s="53" t="n"/>
      <c r="N230" s="54" t="n"/>
      <c r="O230" s="55">
        <f>IF(COUNTA(A230,C230,F230,G230)=0,"",IF(OR(A230="",C230="",F230="",G230=""),"INCOMPLETO",IF(COUNTIF(Perguntas!$A$2:$A$31,C230)=0,"ID INVÁLIDO",IF(COUNTIF(Perguntas!$A$22:$A$31,C230)&gt;0,"EXTRA",IF(INDEX(Perguntas!$C$2:$C$21,MATCH(C230,Perguntas!$A$2:$A$21,0))="","PERGUNTA VAZIA",IF(COUNTIFS(Plataformas!$A$2:$A$7,F230,Plataformas!$C$2:$C$7,"Sim")=0,"FORA DO PLANO",IF(COUNTIFS($B$2:B230,B230,$C$2:C230,C230,$F$2:F230,F230)&gt;1,"DUPLICADO","OK")))))))</f>
        <v/>
      </c>
    </row>
    <row r="231" ht="15" customHeight="1" s="22">
      <c r="A231" s="38" t="n"/>
      <c r="B231" s="56">
        <f>IF(A231="","",DATE(YEAR(A231),MONTH(A231),1))</f>
        <v/>
      </c>
      <c r="C231" s="37" t="n"/>
      <c r="D231" s="43">
        <f>IF(C231="","",IFERROR(INDEX(Perguntas!$B$2:$B$31,MATCH(C231,Perguntas!$A$2:$A$31,0)),"ID inválido"))</f>
        <v/>
      </c>
      <c r="E231" s="43">
        <f>IF(C231="","",IFERROR(INDEX(Perguntas!$C$2:$C$31,MATCH(C231,Perguntas!$A$2:$A$31,0)),""))</f>
        <v/>
      </c>
      <c r="F231" s="37" t="n"/>
      <c r="G231" s="37" t="n"/>
      <c r="H231" s="53" t="n"/>
      <c r="I231" s="53" t="n"/>
      <c r="J231" s="37" t="n"/>
      <c r="K231" s="53" t="n"/>
      <c r="L231" s="53" t="n"/>
      <c r="M231" s="53" t="n"/>
      <c r="N231" s="54" t="n"/>
      <c r="O231" s="57">
        <f>IF(COUNTA(A231,C231,F231,G231)=0,"",IF(OR(A231="",C231="",F231="",G231=""),"INCOMPLETO",IF(COUNTIF(Perguntas!$A$2:$A$31,C231)=0,"ID INVÁLIDO",IF(COUNTIF(Perguntas!$A$22:$A$31,C231)&gt;0,"EXTRA",IF(INDEX(Perguntas!$C$2:$C$21,MATCH(C231,Perguntas!$A$2:$A$21,0))="","PERGUNTA VAZIA",IF(COUNTIFS(Plataformas!$A$2:$A$7,F231,Plataformas!$C$2:$C$7,"Sim")=0,"FORA DO PLANO",IF(COUNTIFS($B$2:B231,B231,$C$2:C231,C231,$F$2:F231,F231)&gt;1,"DUPLICADO","OK")))))))</f>
        <v/>
      </c>
    </row>
    <row r="232" ht="15" customHeight="1" s="22">
      <c r="A232" s="38" t="n"/>
      <c r="B232" s="52">
        <f>IF(A232="","",DATE(YEAR(A232),MONTH(A232),1))</f>
        <v/>
      </c>
      <c r="C232" s="37" t="n"/>
      <c r="D232" s="42">
        <f>IF(C232="","",IFERROR(INDEX(Perguntas!$B$2:$B$31,MATCH(C232,Perguntas!$A$2:$A$31,0)),"ID inválido"))</f>
        <v/>
      </c>
      <c r="E232" s="42">
        <f>IF(C232="","",IFERROR(INDEX(Perguntas!$C$2:$C$31,MATCH(C232,Perguntas!$A$2:$A$31,0)),""))</f>
        <v/>
      </c>
      <c r="F232" s="37" t="n"/>
      <c r="G232" s="37" t="n"/>
      <c r="H232" s="53" t="n"/>
      <c r="I232" s="53" t="n"/>
      <c r="J232" s="37" t="n"/>
      <c r="K232" s="53" t="n"/>
      <c r="L232" s="53" t="n"/>
      <c r="M232" s="53" t="n"/>
      <c r="N232" s="54" t="n"/>
      <c r="O232" s="55">
        <f>IF(COUNTA(A232,C232,F232,G232)=0,"",IF(OR(A232="",C232="",F232="",G232=""),"INCOMPLETO",IF(COUNTIF(Perguntas!$A$2:$A$31,C232)=0,"ID INVÁLIDO",IF(COUNTIF(Perguntas!$A$22:$A$31,C232)&gt;0,"EXTRA",IF(INDEX(Perguntas!$C$2:$C$21,MATCH(C232,Perguntas!$A$2:$A$21,0))="","PERGUNTA VAZIA",IF(COUNTIFS(Plataformas!$A$2:$A$7,F232,Plataformas!$C$2:$C$7,"Sim")=0,"FORA DO PLANO",IF(COUNTIFS($B$2:B232,B232,$C$2:C232,C232,$F$2:F232,F232)&gt;1,"DUPLICADO","OK")))))))</f>
        <v/>
      </c>
    </row>
    <row r="233" ht="15" customHeight="1" s="22">
      <c r="A233" s="38" t="n"/>
      <c r="B233" s="56">
        <f>IF(A233="","",DATE(YEAR(A233),MONTH(A233),1))</f>
        <v/>
      </c>
      <c r="C233" s="37" t="n"/>
      <c r="D233" s="43">
        <f>IF(C233="","",IFERROR(INDEX(Perguntas!$B$2:$B$31,MATCH(C233,Perguntas!$A$2:$A$31,0)),"ID inválido"))</f>
        <v/>
      </c>
      <c r="E233" s="43">
        <f>IF(C233="","",IFERROR(INDEX(Perguntas!$C$2:$C$31,MATCH(C233,Perguntas!$A$2:$A$31,0)),""))</f>
        <v/>
      </c>
      <c r="F233" s="37" t="n"/>
      <c r="G233" s="37" t="n"/>
      <c r="H233" s="53" t="n"/>
      <c r="I233" s="53" t="n"/>
      <c r="J233" s="37" t="n"/>
      <c r="K233" s="53" t="n"/>
      <c r="L233" s="53" t="n"/>
      <c r="M233" s="53" t="n"/>
      <c r="N233" s="54" t="n"/>
      <c r="O233" s="57">
        <f>IF(COUNTA(A233,C233,F233,G233)=0,"",IF(OR(A233="",C233="",F233="",G233=""),"INCOMPLETO",IF(COUNTIF(Perguntas!$A$2:$A$31,C233)=0,"ID INVÁLIDO",IF(COUNTIF(Perguntas!$A$22:$A$31,C233)&gt;0,"EXTRA",IF(INDEX(Perguntas!$C$2:$C$21,MATCH(C233,Perguntas!$A$2:$A$21,0))="","PERGUNTA VAZIA",IF(COUNTIFS(Plataformas!$A$2:$A$7,F233,Plataformas!$C$2:$C$7,"Sim")=0,"FORA DO PLANO",IF(COUNTIFS($B$2:B233,B233,$C$2:C233,C233,$F$2:F233,F233)&gt;1,"DUPLICADO","OK")))))))</f>
        <v/>
      </c>
    </row>
    <row r="234" ht="15" customHeight="1" s="22">
      <c r="A234" s="38" t="n"/>
      <c r="B234" s="52">
        <f>IF(A234="","",DATE(YEAR(A234),MONTH(A234),1))</f>
        <v/>
      </c>
      <c r="C234" s="37" t="n"/>
      <c r="D234" s="42">
        <f>IF(C234="","",IFERROR(INDEX(Perguntas!$B$2:$B$31,MATCH(C234,Perguntas!$A$2:$A$31,0)),"ID inválido"))</f>
        <v/>
      </c>
      <c r="E234" s="42">
        <f>IF(C234="","",IFERROR(INDEX(Perguntas!$C$2:$C$31,MATCH(C234,Perguntas!$A$2:$A$31,0)),""))</f>
        <v/>
      </c>
      <c r="F234" s="37" t="n"/>
      <c r="G234" s="37" t="n"/>
      <c r="H234" s="53" t="n"/>
      <c r="I234" s="53" t="n"/>
      <c r="J234" s="37" t="n"/>
      <c r="K234" s="53" t="n"/>
      <c r="L234" s="53" t="n"/>
      <c r="M234" s="53" t="n"/>
      <c r="N234" s="54" t="n"/>
      <c r="O234" s="55">
        <f>IF(COUNTA(A234,C234,F234,G234)=0,"",IF(OR(A234="",C234="",F234="",G234=""),"INCOMPLETO",IF(COUNTIF(Perguntas!$A$2:$A$31,C234)=0,"ID INVÁLIDO",IF(COUNTIF(Perguntas!$A$22:$A$31,C234)&gt;0,"EXTRA",IF(INDEX(Perguntas!$C$2:$C$21,MATCH(C234,Perguntas!$A$2:$A$21,0))="","PERGUNTA VAZIA",IF(COUNTIFS(Plataformas!$A$2:$A$7,F234,Plataformas!$C$2:$C$7,"Sim")=0,"FORA DO PLANO",IF(COUNTIFS($B$2:B234,B234,$C$2:C234,C234,$F$2:F234,F234)&gt;1,"DUPLICADO","OK")))))))</f>
        <v/>
      </c>
    </row>
    <row r="235" ht="15" customHeight="1" s="22">
      <c r="A235" s="38" t="n"/>
      <c r="B235" s="56">
        <f>IF(A235="","",DATE(YEAR(A235),MONTH(A235),1))</f>
        <v/>
      </c>
      <c r="C235" s="37" t="n"/>
      <c r="D235" s="43">
        <f>IF(C235="","",IFERROR(INDEX(Perguntas!$B$2:$B$31,MATCH(C235,Perguntas!$A$2:$A$31,0)),"ID inválido"))</f>
        <v/>
      </c>
      <c r="E235" s="43">
        <f>IF(C235="","",IFERROR(INDEX(Perguntas!$C$2:$C$31,MATCH(C235,Perguntas!$A$2:$A$31,0)),""))</f>
        <v/>
      </c>
      <c r="F235" s="37" t="n"/>
      <c r="G235" s="37" t="n"/>
      <c r="H235" s="53" t="n"/>
      <c r="I235" s="53" t="n"/>
      <c r="J235" s="37" t="n"/>
      <c r="K235" s="53" t="n"/>
      <c r="L235" s="53" t="n"/>
      <c r="M235" s="53" t="n"/>
      <c r="N235" s="54" t="n"/>
      <c r="O235" s="57">
        <f>IF(COUNTA(A235,C235,F235,G235)=0,"",IF(OR(A235="",C235="",F235="",G235=""),"INCOMPLETO",IF(COUNTIF(Perguntas!$A$2:$A$31,C235)=0,"ID INVÁLIDO",IF(COUNTIF(Perguntas!$A$22:$A$31,C235)&gt;0,"EXTRA",IF(INDEX(Perguntas!$C$2:$C$21,MATCH(C235,Perguntas!$A$2:$A$21,0))="","PERGUNTA VAZIA",IF(COUNTIFS(Plataformas!$A$2:$A$7,F235,Plataformas!$C$2:$C$7,"Sim")=0,"FORA DO PLANO",IF(COUNTIFS($B$2:B235,B235,$C$2:C235,C235,$F$2:F235,F235)&gt;1,"DUPLICADO","OK")))))))</f>
        <v/>
      </c>
    </row>
    <row r="236" ht="15" customHeight="1" s="22">
      <c r="A236" s="38" t="n"/>
      <c r="B236" s="52">
        <f>IF(A236="","",DATE(YEAR(A236),MONTH(A236),1))</f>
        <v/>
      </c>
      <c r="C236" s="37" t="n"/>
      <c r="D236" s="42">
        <f>IF(C236="","",IFERROR(INDEX(Perguntas!$B$2:$B$31,MATCH(C236,Perguntas!$A$2:$A$31,0)),"ID inválido"))</f>
        <v/>
      </c>
      <c r="E236" s="42">
        <f>IF(C236="","",IFERROR(INDEX(Perguntas!$C$2:$C$31,MATCH(C236,Perguntas!$A$2:$A$31,0)),""))</f>
        <v/>
      </c>
      <c r="F236" s="37" t="n"/>
      <c r="G236" s="37" t="n"/>
      <c r="H236" s="53" t="n"/>
      <c r="I236" s="53" t="n"/>
      <c r="J236" s="37" t="n"/>
      <c r="K236" s="53" t="n"/>
      <c r="L236" s="53" t="n"/>
      <c r="M236" s="53" t="n"/>
      <c r="N236" s="54" t="n"/>
      <c r="O236" s="55">
        <f>IF(COUNTA(A236,C236,F236,G236)=0,"",IF(OR(A236="",C236="",F236="",G236=""),"INCOMPLETO",IF(COUNTIF(Perguntas!$A$2:$A$31,C236)=0,"ID INVÁLIDO",IF(COUNTIF(Perguntas!$A$22:$A$31,C236)&gt;0,"EXTRA",IF(INDEX(Perguntas!$C$2:$C$21,MATCH(C236,Perguntas!$A$2:$A$21,0))="","PERGUNTA VAZIA",IF(COUNTIFS(Plataformas!$A$2:$A$7,F236,Plataformas!$C$2:$C$7,"Sim")=0,"FORA DO PLANO",IF(COUNTIFS($B$2:B236,B236,$C$2:C236,C236,$F$2:F236,F236)&gt;1,"DUPLICADO","OK")))))))</f>
        <v/>
      </c>
    </row>
    <row r="237" ht="15" customHeight="1" s="22">
      <c r="A237" s="38" t="n"/>
      <c r="B237" s="56">
        <f>IF(A237="","",DATE(YEAR(A237),MONTH(A237),1))</f>
        <v/>
      </c>
      <c r="C237" s="37" t="n"/>
      <c r="D237" s="43">
        <f>IF(C237="","",IFERROR(INDEX(Perguntas!$B$2:$B$31,MATCH(C237,Perguntas!$A$2:$A$31,0)),"ID inválido"))</f>
        <v/>
      </c>
      <c r="E237" s="43">
        <f>IF(C237="","",IFERROR(INDEX(Perguntas!$C$2:$C$31,MATCH(C237,Perguntas!$A$2:$A$31,0)),""))</f>
        <v/>
      </c>
      <c r="F237" s="37" t="n"/>
      <c r="G237" s="37" t="n"/>
      <c r="H237" s="53" t="n"/>
      <c r="I237" s="53" t="n"/>
      <c r="J237" s="37" t="n"/>
      <c r="K237" s="53" t="n"/>
      <c r="L237" s="53" t="n"/>
      <c r="M237" s="53" t="n"/>
      <c r="N237" s="54" t="n"/>
      <c r="O237" s="57">
        <f>IF(COUNTA(A237,C237,F237,G237)=0,"",IF(OR(A237="",C237="",F237="",G237=""),"INCOMPLETO",IF(COUNTIF(Perguntas!$A$2:$A$31,C237)=0,"ID INVÁLIDO",IF(COUNTIF(Perguntas!$A$22:$A$31,C237)&gt;0,"EXTRA",IF(INDEX(Perguntas!$C$2:$C$21,MATCH(C237,Perguntas!$A$2:$A$21,0))="","PERGUNTA VAZIA",IF(COUNTIFS(Plataformas!$A$2:$A$7,F237,Plataformas!$C$2:$C$7,"Sim")=0,"FORA DO PLANO",IF(COUNTIFS($B$2:B237,B237,$C$2:C237,C237,$F$2:F237,F237)&gt;1,"DUPLICADO","OK")))))))</f>
        <v/>
      </c>
    </row>
    <row r="238" ht="15" customHeight="1" s="22">
      <c r="A238" s="38" t="n"/>
      <c r="B238" s="52">
        <f>IF(A238="","",DATE(YEAR(A238),MONTH(A238),1))</f>
        <v/>
      </c>
      <c r="C238" s="37" t="n"/>
      <c r="D238" s="42">
        <f>IF(C238="","",IFERROR(INDEX(Perguntas!$B$2:$B$31,MATCH(C238,Perguntas!$A$2:$A$31,0)),"ID inválido"))</f>
        <v/>
      </c>
      <c r="E238" s="42">
        <f>IF(C238="","",IFERROR(INDEX(Perguntas!$C$2:$C$31,MATCH(C238,Perguntas!$A$2:$A$31,0)),""))</f>
        <v/>
      </c>
      <c r="F238" s="37" t="n"/>
      <c r="G238" s="37" t="n"/>
      <c r="H238" s="53" t="n"/>
      <c r="I238" s="53" t="n"/>
      <c r="J238" s="37" t="n"/>
      <c r="K238" s="53" t="n"/>
      <c r="L238" s="53" t="n"/>
      <c r="M238" s="53" t="n"/>
      <c r="N238" s="54" t="n"/>
      <c r="O238" s="55">
        <f>IF(COUNTA(A238,C238,F238,G238)=0,"",IF(OR(A238="",C238="",F238="",G238=""),"INCOMPLETO",IF(COUNTIF(Perguntas!$A$2:$A$31,C238)=0,"ID INVÁLIDO",IF(COUNTIF(Perguntas!$A$22:$A$31,C238)&gt;0,"EXTRA",IF(INDEX(Perguntas!$C$2:$C$21,MATCH(C238,Perguntas!$A$2:$A$21,0))="","PERGUNTA VAZIA",IF(COUNTIFS(Plataformas!$A$2:$A$7,F238,Plataformas!$C$2:$C$7,"Sim")=0,"FORA DO PLANO",IF(COUNTIFS($B$2:B238,B238,$C$2:C238,C238,$F$2:F238,F238)&gt;1,"DUPLICADO","OK")))))))</f>
        <v/>
      </c>
    </row>
    <row r="239" ht="15" customHeight="1" s="22">
      <c r="A239" s="38" t="n"/>
      <c r="B239" s="56">
        <f>IF(A239="","",DATE(YEAR(A239),MONTH(A239),1))</f>
        <v/>
      </c>
      <c r="C239" s="37" t="n"/>
      <c r="D239" s="43">
        <f>IF(C239="","",IFERROR(INDEX(Perguntas!$B$2:$B$31,MATCH(C239,Perguntas!$A$2:$A$31,0)),"ID inválido"))</f>
        <v/>
      </c>
      <c r="E239" s="43">
        <f>IF(C239="","",IFERROR(INDEX(Perguntas!$C$2:$C$31,MATCH(C239,Perguntas!$A$2:$A$31,0)),""))</f>
        <v/>
      </c>
      <c r="F239" s="37" t="n"/>
      <c r="G239" s="37" t="n"/>
      <c r="H239" s="53" t="n"/>
      <c r="I239" s="53" t="n"/>
      <c r="J239" s="37" t="n"/>
      <c r="K239" s="53" t="n"/>
      <c r="L239" s="53" t="n"/>
      <c r="M239" s="53" t="n"/>
      <c r="N239" s="54" t="n"/>
      <c r="O239" s="57">
        <f>IF(COUNTA(A239,C239,F239,G239)=0,"",IF(OR(A239="",C239="",F239="",G239=""),"INCOMPLETO",IF(COUNTIF(Perguntas!$A$2:$A$31,C239)=0,"ID INVÁLIDO",IF(COUNTIF(Perguntas!$A$22:$A$31,C239)&gt;0,"EXTRA",IF(INDEX(Perguntas!$C$2:$C$21,MATCH(C239,Perguntas!$A$2:$A$21,0))="","PERGUNTA VAZIA",IF(COUNTIFS(Plataformas!$A$2:$A$7,F239,Plataformas!$C$2:$C$7,"Sim")=0,"FORA DO PLANO",IF(COUNTIFS($B$2:B239,B239,$C$2:C239,C239,$F$2:F239,F239)&gt;1,"DUPLICADO","OK")))))))</f>
        <v/>
      </c>
    </row>
    <row r="240" ht="15" customHeight="1" s="22">
      <c r="A240" s="38" t="n"/>
      <c r="B240" s="52">
        <f>IF(A240="","",DATE(YEAR(A240),MONTH(A240),1))</f>
        <v/>
      </c>
      <c r="C240" s="37" t="n"/>
      <c r="D240" s="42">
        <f>IF(C240="","",IFERROR(INDEX(Perguntas!$B$2:$B$31,MATCH(C240,Perguntas!$A$2:$A$31,0)),"ID inválido"))</f>
        <v/>
      </c>
      <c r="E240" s="42">
        <f>IF(C240="","",IFERROR(INDEX(Perguntas!$C$2:$C$31,MATCH(C240,Perguntas!$A$2:$A$31,0)),""))</f>
        <v/>
      </c>
      <c r="F240" s="37" t="n"/>
      <c r="G240" s="37" t="n"/>
      <c r="H240" s="53" t="n"/>
      <c r="I240" s="53" t="n"/>
      <c r="J240" s="37" t="n"/>
      <c r="K240" s="53" t="n"/>
      <c r="L240" s="53" t="n"/>
      <c r="M240" s="53" t="n"/>
      <c r="N240" s="54" t="n"/>
      <c r="O240" s="55">
        <f>IF(COUNTA(A240,C240,F240,G240)=0,"",IF(OR(A240="",C240="",F240="",G240=""),"INCOMPLETO",IF(COUNTIF(Perguntas!$A$2:$A$31,C240)=0,"ID INVÁLIDO",IF(COUNTIF(Perguntas!$A$22:$A$31,C240)&gt;0,"EXTRA",IF(INDEX(Perguntas!$C$2:$C$21,MATCH(C240,Perguntas!$A$2:$A$21,0))="","PERGUNTA VAZIA",IF(COUNTIFS(Plataformas!$A$2:$A$7,F240,Plataformas!$C$2:$C$7,"Sim")=0,"FORA DO PLANO",IF(COUNTIFS($B$2:B240,B240,$C$2:C240,C240,$F$2:F240,F240)&gt;1,"DUPLICADO","OK")))))))</f>
        <v/>
      </c>
    </row>
    <row r="241" ht="15" customHeight="1" s="22">
      <c r="A241" s="38" t="n"/>
      <c r="B241" s="56">
        <f>IF(A241="","",DATE(YEAR(A241),MONTH(A241),1))</f>
        <v/>
      </c>
      <c r="C241" s="37" t="n"/>
      <c r="D241" s="43">
        <f>IF(C241="","",IFERROR(INDEX(Perguntas!$B$2:$B$31,MATCH(C241,Perguntas!$A$2:$A$31,0)),"ID inválido"))</f>
        <v/>
      </c>
      <c r="E241" s="43">
        <f>IF(C241="","",IFERROR(INDEX(Perguntas!$C$2:$C$31,MATCH(C241,Perguntas!$A$2:$A$31,0)),""))</f>
        <v/>
      </c>
      <c r="F241" s="37" t="n"/>
      <c r="G241" s="37" t="n"/>
      <c r="H241" s="53" t="n"/>
      <c r="I241" s="53" t="n"/>
      <c r="J241" s="37" t="n"/>
      <c r="K241" s="53" t="n"/>
      <c r="L241" s="53" t="n"/>
      <c r="M241" s="53" t="n"/>
      <c r="N241" s="54" t="n"/>
      <c r="O241" s="57">
        <f>IF(COUNTA(A241,C241,F241,G241)=0,"",IF(OR(A241="",C241="",F241="",G241=""),"INCOMPLETO",IF(COUNTIF(Perguntas!$A$2:$A$31,C241)=0,"ID INVÁLIDO",IF(COUNTIF(Perguntas!$A$22:$A$31,C241)&gt;0,"EXTRA",IF(INDEX(Perguntas!$C$2:$C$21,MATCH(C241,Perguntas!$A$2:$A$21,0))="","PERGUNTA VAZIA",IF(COUNTIFS(Plataformas!$A$2:$A$7,F241,Plataformas!$C$2:$C$7,"Sim")=0,"FORA DO PLANO",IF(COUNTIFS($B$2:B241,B241,$C$2:C241,C241,$F$2:F241,F241)&gt;1,"DUPLICADO","OK")))))))</f>
        <v/>
      </c>
    </row>
    <row r="242" ht="15" customHeight="1" s="22">
      <c r="A242" s="38" t="n"/>
      <c r="B242" s="52">
        <f>IF(A242="","",DATE(YEAR(A242),MONTH(A242),1))</f>
        <v/>
      </c>
      <c r="C242" s="37" t="n"/>
      <c r="D242" s="42">
        <f>IF(C242="","",IFERROR(INDEX(Perguntas!$B$2:$B$31,MATCH(C242,Perguntas!$A$2:$A$31,0)),"ID inválido"))</f>
        <v/>
      </c>
      <c r="E242" s="42">
        <f>IF(C242="","",IFERROR(INDEX(Perguntas!$C$2:$C$31,MATCH(C242,Perguntas!$A$2:$A$31,0)),""))</f>
        <v/>
      </c>
      <c r="F242" s="37" t="n"/>
      <c r="G242" s="37" t="n"/>
      <c r="H242" s="53" t="n"/>
      <c r="I242" s="53" t="n"/>
      <c r="J242" s="37" t="n"/>
      <c r="K242" s="53" t="n"/>
      <c r="L242" s="53" t="n"/>
      <c r="M242" s="53" t="n"/>
      <c r="N242" s="54" t="n"/>
      <c r="O242" s="55">
        <f>IF(COUNTA(A242,C242,F242,G242)=0,"",IF(OR(A242="",C242="",F242="",G242=""),"INCOMPLETO",IF(COUNTIF(Perguntas!$A$2:$A$31,C242)=0,"ID INVÁLIDO",IF(COUNTIF(Perguntas!$A$22:$A$31,C242)&gt;0,"EXTRA",IF(INDEX(Perguntas!$C$2:$C$21,MATCH(C242,Perguntas!$A$2:$A$21,0))="","PERGUNTA VAZIA",IF(COUNTIFS(Plataformas!$A$2:$A$7,F242,Plataformas!$C$2:$C$7,"Sim")=0,"FORA DO PLANO",IF(COUNTIFS($B$2:B242,B242,$C$2:C242,C242,$F$2:F242,F242)&gt;1,"DUPLICADO","OK")))))))</f>
        <v/>
      </c>
    </row>
    <row r="243" ht="15" customHeight="1" s="22">
      <c r="A243" s="38" t="n"/>
      <c r="B243" s="56">
        <f>IF(A243="","",DATE(YEAR(A243),MONTH(A243),1))</f>
        <v/>
      </c>
      <c r="C243" s="37" t="n"/>
      <c r="D243" s="43">
        <f>IF(C243="","",IFERROR(INDEX(Perguntas!$B$2:$B$31,MATCH(C243,Perguntas!$A$2:$A$31,0)),"ID inválido"))</f>
        <v/>
      </c>
      <c r="E243" s="43">
        <f>IF(C243="","",IFERROR(INDEX(Perguntas!$C$2:$C$31,MATCH(C243,Perguntas!$A$2:$A$31,0)),""))</f>
        <v/>
      </c>
      <c r="F243" s="37" t="n"/>
      <c r="G243" s="37" t="n"/>
      <c r="H243" s="53" t="n"/>
      <c r="I243" s="53" t="n"/>
      <c r="J243" s="37" t="n"/>
      <c r="K243" s="53" t="n"/>
      <c r="L243" s="53" t="n"/>
      <c r="M243" s="53" t="n"/>
      <c r="N243" s="54" t="n"/>
      <c r="O243" s="57">
        <f>IF(COUNTA(A243,C243,F243,G243)=0,"",IF(OR(A243="",C243="",F243="",G243=""),"INCOMPLETO",IF(COUNTIF(Perguntas!$A$2:$A$31,C243)=0,"ID INVÁLIDO",IF(COUNTIF(Perguntas!$A$22:$A$31,C243)&gt;0,"EXTRA",IF(INDEX(Perguntas!$C$2:$C$21,MATCH(C243,Perguntas!$A$2:$A$21,0))="","PERGUNTA VAZIA",IF(COUNTIFS(Plataformas!$A$2:$A$7,F243,Plataformas!$C$2:$C$7,"Sim")=0,"FORA DO PLANO",IF(COUNTIFS($B$2:B243,B243,$C$2:C243,C243,$F$2:F243,F243)&gt;1,"DUPLICADO","OK")))))))</f>
        <v/>
      </c>
    </row>
    <row r="244" ht="15" customHeight="1" s="22">
      <c r="A244" s="38" t="n"/>
      <c r="B244" s="52">
        <f>IF(A244="","",DATE(YEAR(A244),MONTH(A244),1))</f>
        <v/>
      </c>
      <c r="C244" s="37" t="n"/>
      <c r="D244" s="42">
        <f>IF(C244="","",IFERROR(INDEX(Perguntas!$B$2:$B$31,MATCH(C244,Perguntas!$A$2:$A$31,0)),"ID inválido"))</f>
        <v/>
      </c>
      <c r="E244" s="42">
        <f>IF(C244="","",IFERROR(INDEX(Perguntas!$C$2:$C$31,MATCH(C244,Perguntas!$A$2:$A$31,0)),""))</f>
        <v/>
      </c>
      <c r="F244" s="37" t="n"/>
      <c r="G244" s="37" t="n"/>
      <c r="H244" s="53" t="n"/>
      <c r="I244" s="53" t="n"/>
      <c r="J244" s="37" t="n"/>
      <c r="K244" s="53" t="n"/>
      <c r="L244" s="53" t="n"/>
      <c r="M244" s="53" t="n"/>
      <c r="N244" s="54" t="n"/>
      <c r="O244" s="55">
        <f>IF(COUNTA(A244,C244,F244,G244)=0,"",IF(OR(A244="",C244="",F244="",G244=""),"INCOMPLETO",IF(COUNTIF(Perguntas!$A$2:$A$31,C244)=0,"ID INVÁLIDO",IF(COUNTIF(Perguntas!$A$22:$A$31,C244)&gt;0,"EXTRA",IF(INDEX(Perguntas!$C$2:$C$21,MATCH(C244,Perguntas!$A$2:$A$21,0))="","PERGUNTA VAZIA",IF(COUNTIFS(Plataformas!$A$2:$A$7,F244,Plataformas!$C$2:$C$7,"Sim")=0,"FORA DO PLANO",IF(COUNTIFS($B$2:B244,B244,$C$2:C244,C244,$F$2:F244,F244)&gt;1,"DUPLICADO","OK")))))))</f>
        <v/>
      </c>
    </row>
    <row r="245" ht="15" customHeight="1" s="22">
      <c r="A245" s="38" t="n"/>
      <c r="B245" s="56">
        <f>IF(A245="","",DATE(YEAR(A245),MONTH(A245),1))</f>
        <v/>
      </c>
      <c r="C245" s="37" t="n"/>
      <c r="D245" s="43">
        <f>IF(C245="","",IFERROR(INDEX(Perguntas!$B$2:$B$31,MATCH(C245,Perguntas!$A$2:$A$31,0)),"ID inválido"))</f>
        <v/>
      </c>
      <c r="E245" s="43">
        <f>IF(C245="","",IFERROR(INDEX(Perguntas!$C$2:$C$31,MATCH(C245,Perguntas!$A$2:$A$31,0)),""))</f>
        <v/>
      </c>
      <c r="F245" s="37" t="n"/>
      <c r="G245" s="37" t="n"/>
      <c r="H245" s="53" t="n"/>
      <c r="I245" s="53" t="n"/>
      <c r="J245" s="37" t="n"/>
      <c r="K245" s="53" t="n"/>
      <c r="L245" s="53" t="n"/>
      <c r="M245" s="53" t="n"/>
      <c r="N245" s="54" t="n"/>
      <c r="O245" s="57">
        <f>IF(COUNTA(A245,C245,F245,G245)=0,"",IF(OR(A245="",C245="",F245="",G245=""),"INCOMPLETO",IF(COUNTIF(Perguntas!$A$2:$A$31,C245)=0,"ID INVÁLIDO",IF(COUNTIF(Perguntas!$A$22:$A$31,C245)&gt;0,"EXTRA",IF(INDEX(Perguntas!$C$2:$C$21,MATCH(C245,Perguntas!$A$2:$A$21,0))="","PERGUNTA VAZIA",IF(COUNTIFS(Plataformas!$A$2:$A$7,F245,Plataformas!$C$2:$C$7,"Sim")=0,"FORA DO PLANO",IF(COUNTIFS($B$2:B245,B245,$C$2:C245,C245,$F$2:F245,F245)&gt;1,"DUPLICADO","OK")))))))</f>
        <v/>
      </c>
    </row>
    <row r="246" ht="15" customHeight="1" s="22">
      <c r="A246" s="38" t="n"/>
      <c r="B246" s="52">
        <f>IF(A246="","",DATE(YEAR(A246),MONTH(A246),1))</f>
        <v/>
      </c>
      <c r="C246" s="37" t="n"/>
      <c r="D246" s="42">
        <f>IF(C246="","",IFERROR(INDEX(Perguntas!$B$2:$B$31,MATCH(C246,Perguntas!$A$2:$A$31,0)),"ID inválido"))</f>
        <v/>
      </c>
      <c r="E246" s="42">
        <f>IF(C246="","",IFERROR(INDEX(Perguntas!$C$2:$C$31,MATCH(C246,Perguntas!$A$2:$A$31,0)),""))</f>
        <v/>
      </c>
      <c r="F246" s="37" t="n"/>
      <c r="G246" s="37" t="n"/>
      <c r="H246" s="53" t="n"/>
      <c r="I246" s="53" t="n"/>
      <c r="J246" s="37" t="n"/>
      <c r="K246" s="53" t="n"/>
      <c r="L246" s="53" t="n"/>
      <c r="M246" s="53" t="n"/>
      <c r="N246" s="54" t="n"/>
      <c r="O246" s="55">
        <f>IF(COUNTA(A246,C246,F246,G246)=0,"",IF(OR(A246="",C246="",F246="",G246=""),"INCOMPLETO",IF(COUNTIF(Perguntas!$A$2:$A$31,C246)=0,"ID INVÁLIDO",IF(COUNTIF(Perguntas!$A$22:$A$31,C246)&gt;0,"EXTRA",IF(INDEX(Perguntas!$C$2:$C$21,MATCH(C246,Perguntas!$A$2:$A$21,0))="","PERGUNTA VAZIA",IF(COUNTIFS(Plataformas!$A$2:$A$7,F246,Plataformas!$C$2:$C$7,"Sim")=0,"FORA DO PLANO",IF(COUNTIFS($B$2:B246,B246,$C$2:C246,C246,$F$2:F246,F246)&gt;1,"DUPLICADO","OK")))))))</f>
        <v/>
      </c>
    </row>
    <row r="247" ht="15" customHeight="1" s="22">
      <c r="A247" s="38" t="n"/>
      <c r="B247" s="56">
        <f>IF(A247="","",DATE(YEAR(A247),MONTH(A247),1))</f>
        <v/>
      </c>
      <c r="C247" s="37" t="n"/>
      <c r="D247" s="43">
        <f>IF(C247="","",IFERROR(INDEX(Perguntas!$B$2:$B$31,MATCH(C247,Perguntas!$A$2:$A$31,0)),"ID inválido"))</f>
        <v/>
      </c>
      <c r="E247" s="43">
        <f>IF(C247="","",IFERROR(INDEX(Perguntas!$C$2:$C$31,MATCH(C247,Perguntas!$A$2:$A$31,0)),""))</f>
        <v/>
      </c>
      <c r="F247" s="37" t="n"/>
      <c r="G247" s="37" t="n"/>
      <c r="H247" s="53" t="n"/>
      <c r="I247" s="53" t="n"/>
      <c r="J247" s="37" t="n"/>
      <c r="K247" s="53" t="n"/>
      <c r="L247" s="53" t="n"/>
      <c r="M247" s="53" t="n"/>
      <c r="N247" s="54" t="n"/>
      <c r="O247" s="57">
        <f>IF(COUNTA(A247,C247,F247,G247)=0,"",IF(OR(A247="",C247="",F247="",G247=""),"INCOMPLETO",IF(COUNTIF(Perguntas!$A$2:$A$31,C247)=0,"ID INVÁLIDO",IF(COUNTIF(Perguntas!$A$22:$A$31,C247)&gt;0,"EXTRA",IF(INDEX(Perguntas!$C$2:$C$21,MATCH(C247,Perguntas!$A$2:$A$21,0))="","PERGUNTA VAZIA",IF(COUNTIFS(Plataformas!$A$2:$A$7,F247,Plataformas!$C$2:$C$7,"Sim")=0,"FORA DO PLANO",IF(COUNTIFS($B$2:B247,B247,$C$2:C247,C247,$F$2:F247,F247)&gt;1,"DUPLICADO","OK")))))))</f>
        <v/>
      </c>
    </row>
    <row r="248" ht="15" customHeight="1" s="22">
      <c r="A248" s="38" t="n"/>
      <c r="B248" s="52">
        <f>IF(A248="","",DATE(YEAR(A248),MONTH(A248),1))</f>
        <v/>
      </c>
      <c r="C248" s="37" t="n"/>
      <c r="D248" s="42">
        <f>IF(C248="","",IFERROR(INDEX(Perguntas!$B$2:$B$31,MATCH(C248,Perguntas!$A$2:$A$31,0)),"ID inválido"))</f>
        <v/>
      </c>
      <c r="E248" s="42">
        <f>IF(C248="","",IFERROR(INDEX(Perguntas!$C$2:$C$31,MATCH(C248,Perguntas!$A$2:$A$31,0)),""))</f>
        <v/>
      </c>
      <c r="F248" s="37" t="n"/>
      <c r="G248" s="37" t="n"/>
      <c r="H248" s="53" t="n"/>
      <c r="I248" s="53" t="n"/>
      <c r="J248" s="37" t="n"/>
      <c r="K248" s="53" t="n"/>
      <c r="L248" s="53" t="n"/>
      <c r="M248" s="53" t="n"/>
      <c r="N248" s="54" t="n"/>
      <c r="O248" s="55">
        <f>IF(COUNTA(A248,C248,F248,G248)=0,"",IF(OR(A248="",C248="",F248="",G248=""),"INCOMPLETO",IF(COUNTIF(Perguntas!$A$2:$A$31,C248)=0,"ID INVÁLIDO",IF(COUNTIF(Perguntas!$A$22:$A$31,C248)&gt;0,"EXTRA",IF(INDEX(Perguntas!$C$2:$C$21,MATCH(C248,Perguntas!$A$2:$A$21,0))="","PERGUNTA VAZIA",IF(COUNTIFS(Plataformas!$A$2:$A$7,F248,Plataformas!$C$2:$C$7,"Sim")=0,"FORA DO PLANO",IF(COUNTIFS($B$2:B248,B248,$C$2:C248,C248,$F$2:F248,F248)&gt;1,"DUPLICADO","OK")))))))</f>
        <v/>
      </c>
    </row>
    <row r="249" ht="15" customHeight="1" s="22">
      <c r="A249" s="38" t="n"/>
      <c r="B249" s="56">
        <f>IF(A249="","",DATE(YEAR(A249),MONTH(A249),1))</f>
        <v/>
      </c>
      <c r="C249" s="37" t="n"/>
      <c r="D249" s="43">
        <f>IF(C249="","",IFERROR(INDEX(Perguntas!$B$2:$B$31,MATCH(C249,Perguntas!$A$2:$A$31,0)),"ID inválido"))</f>
        <v/>
      </c>
      <c r="E249" s="43">
        <f>IF(C249="","",IFERROR(INDEX(Perguntas!$C$2:$C$31,MATCH(C249,Perguntas!$A$2:$A$31,0)),""))</f>
        <v/>
      </c>
      <c r="F249" s="37" t="n"/>
      <c r="G249" s="37" t="n"/>
      <c r="H249" s="53" t="n"/>
      <c r="I249" s="53" t="n"/>
      <c r="J249" s="37" t="n"/>
      <c r="K249" s="53" t="n"/>
      <c r="L249" s="53" t="n"/>
      <c r="M249" s="53" t="n"/>
      <c r="N249" s="54" t="n"/>
      <c r="O249" s="57">
        <f>IF(COUNTA(A249,C249,F249,G249)=0,"",IF(OR(A249="",C249="",F249="",G249=""),"INCOMPLETO",IF(COUNTIF(Perguntas!$A$2:$A$31,C249)=0,"ID INVÁLIDO",IF(COUNTIF(Perguntas!$A$22:$A$31,C249)&gt;0,"EXTRA",IF(INDEX(Perguntas!$C$2:$C$21,MATCH(C249,Perguntas!$A$2:$A$21,0))="","PERGUNTA VAZIA",IF(COUNTIFS(Plataformas!$A$2:$A$7,F249,Plataformas!$C$2:$C$7,"Sim")=0,"FORA DO PLANO",IF(COUNTIFS($B$2:B249,B249,$C$2:C249,C249,$F$2:F249,F249)&gt;1,"DUPLICADO","OK")))))))</f>
        <v/>
      </c>
    </row>
    <row r="250" ht="15" customHeight="1" s="22">
      <c r="A250" s="38" t="n"/>
      <c r="B250" s="52">
        <f>IF(A250="","",DATE(YEAR(A250),MONTH(A250),1))</f>
        <v/>
      </c>
      <c r="C250" s="37" t="n"/>
      <c r="D250" s="42">
        <f>IF(C250="","",IFERROR(INDEX(Perguntas!$B$2:$B$31,MATCH(C250,Perguntas!$A$2:$A$31,0)),"ID inválido"))</f>
        <v/>
      </c>
      <c r="E250" s="42">
        <f>IF(C250="","",IFERROR(INDEX(Perguntas!$C$2:$C$31,MATCH(C250,Perguntas!$A$2:$A$31,0)),""))</f>
        <v/>
      </c>
      <c r="F250" s="37" t="n"/>
      <c r="G250" s="37" t="n"/>
      <c r="H250" s="53" t="n"/>
      <c r="I250" s="53" t="n"/>
      <c r="J250" s="37" t="n"/>
      <c r="K250" s="53" t="n"/>
      <c r="L250" s="53" t="n"/>
      <c r="M250" s="53" t="n"/>
      <c r="N250" s="54" t="n"/>
      <c r="O250" s="55">
        <f>IF(COUNTA(A250,C250,F250,G250)=0,"",IF(OR(A250="",C250="",F250="",G250=""),"INCOMPLETO",IF(COUNTIF(Perguntas!$A$2:$A$31,C250)=0,"ID INVÁLIDO",IF(COUNTIF(Perguntas!$A$22:$A$31,C250)&gt;0,"EXTRA",IF(INDEX(Perguntas!$C$2:$C$21,MATCH(C250,Perguntas!$A$2:$A$21,0))="","PERGUNTA VAZIA",IF(COUNTIFS(Plataformas!$A$2:$A$7,F250,Plataformas!$C$2:$C$7,"Sim")=0,"FORA DO PLANO",IF(COUNTIFS($B$2:B250,B250,$C$2:C250,C250,$F$2:F250,F250)&gt;1,"DUPLICADO","OK")))))))</f>
        <v/>
      </c>
    </row>
    <row r="251" ht="15" customHeight="1" s="22">
      <c r="A251" s="38" t="n"/>
      <c r="B251" s="56">
        <f>IF(A251="","",DATE(YEAR(A251),MONTH(A251),1))</f>
        <v/>
      </c>
      <c r="C251" s="37" t="n"/>
      <c r="D251" s="43">
        <f>IF(C251="","",IFERROR(INDEX(Perguntas!$B$2:$B$31,MATCH(C251,Perguntas!$A$2:$A$31,0)),"ID inválido"))</f>
        <v/>
      </c>
      <c r="E251" s="43">
        <f>IF(C251="","",IFERROR(INDEX(Perguntas!$C$2:$C$31,MATCH(C251,Perguntas!$A$2:$A$31,0)),""))</f>
        <v/>
      </c>
      <c r="F251" s="37" t="n"/>
      <c r="G251" s="37" t="n"/>
      <c r="H251" s="53" t="n"/>
      <c r="I251" s="53" t="n"/>
      <c r="J251" s="37" t="n"/>
      <c r="K251" s="53" t="n"/>
      <c r="L251" s="53" t="n"/>
      <c r="M251" s="53" t="n"/>
      <c r="N251" s="54" t="n"/>
      <c r="O251" s="57">
        <f>IF(COUNTA(A251,C251,F251,G251)=0,"",IF(OR(A251="",C251="",F251="",G251=""),"INCOMPLETO",IF(COUNTIF(Perguntas!$A$2:$A$31,C251)=0,"ID INVÁLIDO",IF(COUNTIF(Perguntas!$A$22:$A$31,C251)&gt;0,"EXTRA",IF(INDEX(Perguntas!$C$2:$C$21,MATCH(C251,Perguntas!$A$2:$A$21,0))="","PERGUNTA VAZIA",IF(COUNTIFS(Plataformas!$A$2:$A$7,F251,Plataformas!$C$2:$C$7,"Sim")=0,"FORA DO PLANO",IF(COUNTIFS($B$2:B251,B251,$C$2:C251,C251,$F$2:F251,F251)&gt;1,"DUPLICADO","OK")))))))</f>
        <v/>
      </c>
    </row>
    <row r="252" ht="15" customHeight="1" s="22">
      <c r="A252" s="38" t="n"/>
      <c r="B252" s="52">
        <f>IF(A252="","",DATE(YEAR(A252),MONTH(A252),1))</f>
        <v/>
      </c>
      <c r="C252" s="37" t="n"/>
      <c r="D252" s="42">
        <f>IF(C252="","",IFERROR(INDEX(Perguntas!$B$2:$B$31,MATCH(C252,Perguntas!$A$2:$A$31,0)),"ID inválido"))</f>
        <v/>
      </c>
      <c r="E252" s="42">
        <f>IF(C252="","",IFERROR(INDEX(Perguntas!$C$2:$C$31,MATCH(C252,Perguntas!$A$2:$A$31,0)),""))</f>
        <v/>
      </c>
      <c r="F252" s="37" t="n"/>
      <c r="G252" s="37" t="n"/>
      <c r="H252" s="53" t="n"/>
      <c r="I252" s="53" t="n"/>
      <c r="J252" s="37" t="n"/>
      <c r="K252" s="53" t="n"/>
      <c r="L252" s="53" t="n"/>
      <c r="M252" s="53" t="n"/>
      <c r="N252" s="54" t="n"/>
      <c r="O252" s="55">
        <f>IF(COUNTA(A252,C252,F252,G252)=0,"",IF(OR(A252="",C252="",F252="",G252=""),"INCOMPLETO",IF(COUNTIF(Perguntas!$A$2:$A$31,C252)=0,"ID INVÁLIDO",IF(COUNTIF(Perguntas!$A$22:$A$31,C252)&gt;0,"EXTRA",IF(INDEX(Perguntas!$C$2:$C$21,MATCH(C252,Perguntas!$A$2:$A$21,0))="","PERGUNTA VAZIA",IF(COUNTIFS(Plataformas!$A$2:$A$7,F252,Plataformas!$C$2:$C$7,"Sim")=0,"FORA DO PLANO",IF(COUNTIFS($B$2:B252,B252,$C$2:C252,C252,$F$2:F252,F252)&gt;1,"DUPLICADO","OK")))))))</f>
        <v/>
      </c>
    </row>
    <row r="253" ht="15" customHeight="1" s="22">
      <c r="A253" s="38" t="n"/>
      <c r="B253" s="56">
        <f>IF(A253="","",DATE(YEAR(A253),MONTH(A253),1))</f>
        <v/>
      </c>
      <c r="C253" s="37" t="n"/>
      <c r="D253" s="43">
        <f>IF(C253="","",IFERROR(INDEX(Perguntas!$B$2:$B$31,MATCH(C253,Perguntas!$A$2:$A$31,0)),"ID inválido"))</f>
        <v/>
      </c>
      <c r="E253" s="43">
        <f>IF(C253="","",IFERROR(INDEX(Perguntas!$C$2:$C$31,MATCH(C253,Perguntas!$A$2:$A$31,0)),""))</f>
        <v/>
      </c>
      <c r="F253" s="37" t="n"/>
      <c r="G253" s="37" t="n"/>
      <c r="H253" s="53" t="n"/>
      <c r="I253" s="53" t="n"/>
      <c r="J253" s="37" t="n"/>
      <c r="K253" s="53" t="n"/>
      <c r="L253" s="53" t="n"/>
      <c r="M253" s="53" t="n"/>
      <c r="N253" s="54" t="n"/>
      <c r="O253" s="57">
        <f>IF(COUNTA(A253,C253,F253,G253)=0,"",IF(OR(A253="",C253="",F253="",G253=""),"INCOMPLETO",IF(COUNTIF(Perguntas!$A$2:$A$31,C253)=0,"ID INVÁLIDO",IF(COUNTIF(Perguntas!$A$22:$A$31,C253)&gt;0,"EXTRA",IF(INDEX(Perguntas!$C$2:$C$21,MATCH(C253,Perguntas!$A$2:$A$21,0))="","PERGUNTA VAZIA",IF(COUNTIFS(Plataformas!$A$2:$A$7,F253,Plataformas!$C$2:$C$7,"Sim")=0,"FORA DO PLANO",IF(COUNTIFS($B$2:B253,B253,$C$2:C253,C253,$F$2:F253,F253)&gt;1,"DUPLICADO","OK")))))))</f>
        <v/>
      </c>
    </row>
    <row r="254" ht="15" customHeight="1" s="22">
      <c r="A254" s="38" t="n"/>
      <c r="B254" s="52">
        <f>IF(A254="","",DATE(YEAR(A254),MONTH(A254),1))</f>
        <v/>
      </c>
      <c r="C254" s="37" t="n"/>
      <c r="D254" s="42">
        <f>IF(C254="","",IFERROR(INDEX(Perguntas!$B$2:$B$31,MATCH(C254,Perguntas!$A$2:$A$31,0)),"ID inválido"))</f>
        <v/>
      </c>
      <c r="E254" s="42">
        <f>IF(C254="","",IFERROR(INDEX(Perguntas!$C$2:$C$31,MATCH(C254,Perguntas!$A$2:$A$31,0)),""))</f>
        <v/>
      </c>
      <c r="F254" s="37" t="n"/>
      <c r="G254" s="37" t="n"/>
      <c r="H254" s="53" t="n"/>
      <c r="I254" s="53" t="n"/>
      <c r="J254" s="37" t="n"/>
      <c r="K254" s="53" t="n"/>
      <c r="L254" s="53" t="n"/>
      <c r="M254" s="53" t="n"/>
      <c r="N254" s="54" t="n"/>
      <c r="O254" s="55">
        <f>IF(COUNTA(A254,C254,F254,G254)=0,"",IF(OR(A254="",C254="",F254="",G254=""),"INCOMPLETO",IF(COUNTIF(Perguntas!$A$2:$A$31,C254)=0,"ID INVÁLIDO",IF(COUNTIF(Perguntas!$A$22:$A$31,C254)&gt;0,"EXTRA",IF(INDEX(Perguntas!$C$2:$C$21,MATCH(C254,Perguntas!$A$2:$A$21,0))="","PERGUNTA VAZIA",IF(COUNTIFS(Plataformas!$A$2:$A$7,F254,Plataformas!$C$2:$C$7,"Sim")=0,"FORA DO PLANO",IF(COUNTIFS($B$2:B254,B254,$C$2:C254,C254,$F$2:F254,F254)&gt;1,"DUPLICADO","OK")))))))</f>
        <v/>
      </c>
    </row>
    <row r="255" ht="15" customHeight="1" s="22">
      <c r="A255" s="38" t="n"/>
      <c r="B255" s="56">
        <f>IF(A255="","",DATE(YEAR(A255),MONTH(A255),1))</f>
        <v/>
      </c>
      <c r="C255" s="37" t="n"/>
      <c r="D255" s="43">
        <f>IF(C255="","",IFERROR(INDEX(Perguntas!$B$2:$B$31,MATCH(C255,Perguntas!$A$2:$A$31,0)),"ID inválido"))</f>
        <v/>
      </c>
      <c r="E255" s="43">
        <f>IF(C255="","",IFERROR(INDEX(Perguntas!$C$2:$C$31,MATCH(C255,Perguntas!$A$2:$A$31,0)),""))</f>
        <v/>
      </c>
      <c r="F255" s="37" t="n"/>
      <c r="G255" s="37" t="n"/>
      <c r="H255" s="53" t="n"/>
      <c r="I255" s="53" t="n"/>
      <c r="J255" s="37" t="n"/>
      <c r="K255" s="53" t="n"/>
      <c r="L255" s="53" t="n"/>
      <c r="M255" s="53" t="n"/>
      <c r="N255" s="54" t="n"/>
      <c r="O255" s="57">
        <f>IF(COUNTA(A255,C255,F255,G255)=0,"",IF(OR(A255="",C255="",F255="",G255=""),"INCOMPLETO",IF(COUNTIF(Perguntas!$A$2:$A$31,C255)=0,"ID INVÁLIDO",IF(COUNTIF(Perguntas!$A$22:$A$31,C255)&gt;0,"EXTRA",IF(INDEX(Perguntas!$C$2:$C$21,MATCH(C255,Perguntas!$A$2:$A$21,0))="","PERGUNTA VAZIA",IF(COUNTIFS(Plataformas!$A$2:$A$7,F255,Plataformas!$C$2:$C$7,"Sim")=0,"FORA DO PLANO",IF(COUNTIFS($B$2:B255,B255,$C$2:C255,C255,$F$2:F255,F255)&gt;1,"DUPLICADO","OK")))))))</f>
        <v/>
      </c>
    </row>
    <row r="256" ht="15" customHeight="1" s="22">
      <c r="A256" s="38" t="n"/>
      <c r="B256" s="52">
        <f>IF(A256="","",DATE(YEAR(A256),MONTH(A256),1))</f>
        <v/>
      </c>
      <c r="C256" s="37" t="n"/>
      <c r="D256" s="42">
        <f>IF(C256="","",IFERROR(INDEX(Perguntas!$B$2:$B$31,MATCH(C256,Perguntas!$A$2:$A$31,0)),"ID inválido"))</f>
        <v/>
      </c>
      <c r="E256" s="42">
        <f>IF(C256="","",IFERROR(INDEX(Perguntas!$C$2:$C$31,MATCH(C256,Perguntas!$A$2:$A$31,0)),""))</f>
        <v/>
      </c>
      <c r="F256" s="37" t="n"/>
      <c r="G256" s="37" t="n"/>
      <c r="H256" s="53" t="n"/>
      <c r="I256" s="53" t="n"/>
      <c r="J256" s="37" t="n"/>
      <c r="K256" s="53" t="n"/>
      <c r="L256" s="53" t="n"/>
      <c r="M256" s="53" t="n"/>
      <c r="N256" s="54" t="n"/>
      <c r="O256" s="55">
        <f>IF(COUNTA(A256,C256,F256,G256)=0,"",IF(OR(A256="",C256="",F256="",G256=""),"INCOMPLETO",IF(COUNTIF(Perguntas!$A$2:$A$31,C256)=0,"ID INVÁLIDO",IF(COUNTIF(Perguntas!$A$22:$A$31,C256)&gt;0,"EXTRA",IF(INDEX(Perguntas!$C$2:$C$21,MATCH(C256,Perguntas!$A$2:$A$21,0))="","PERGUNTA VAZIA",IF(COUNTIFS(Plataformas!$A$2:$A$7,F256,Plataformas!$C$2:$C$7,"Sim")=0,"FORA DO PLANO",IF(COUNTIFS($B$2:B256,B256,$C$2:C256,C256,$F$2:F256,F256)&gt;1,"DUPLICADO","OK")))))))</f>
        <v/>
      </c>
    </row>
    <row r="257" ht="15" customHeight="1" s="22">
      <c r="A257" s="38" t="n"/>
      <c r="B257" s="56">
        <f>IF(A257="","",DATE(YEAR(A257),MONTH(A257),1))</f>
        <v/>
      </c>
      <c r="C257" s="37" t="n"/>
      <c r="D257" s="43">
        <f>IF(C257="","",IFERROR(INDEX(Perguntas!$B$2:$B$31,MATCH(C257,Perguntas!$A$2:$A$31,0)),"ID inválido"))</f>
        <v/>
      </c>
      <c r="E257" s="43">
        <f>IF(C257="","",IFERROR(INDEX(Perguntas!$C$2:$C$31,MATCH(C257,Perguntas!$A$2:$A$31,0)),""))</f>
        <v/>
      </c>
      <c r="F257" s="37" t="n"/>
      <c r="G257" s="37" t="n"/>
      <c r="H257" s="53" t="n"/>
      <c r="I257" s="53" t="n"/>
      <c r="J257" s="37" t="n"/>
      <c r="K257" s="53" t="n"/>
      <c r="L257" s="53" t="n"/>
      <c r="M257" s="53" t="n"/>
      <c r="N257" s="54" t="n"/>
      <c r="O257" s="57">
        <f>IF(COUNTA(A257,C257,F257,G257)=0,"",IF(OR(A257="",C257="",F257="",G257=""),"INCOMPLETO",IF(COUNTIF(Perguntas!$A$2:$A$31,C257)=0,"ID INVÁLIDO",IF(COUNTIF(Perguntas!$A$22:$A$31,C257)&gt;0,"EXTRA",IF(INDEX(Perguntas!$C$2:$C$21,MATCH(C257,Perguntas!$A$2:$A$21,0))="","PERGUNTA VAZIA",IF(COUNTIFS(Plataformas!$A$2:$A$7,F257,Plataformas!$C$2:$C$7,"Sim")=0,"FORA DO PLANO",IF(COUNTIFS($B$2:B257,B257,$C$2:C257,C257,$F$2:F257,F257)&gt;1,"DUPLICADO","OK")))))))</f>
        <v/>
      </c>
    </row>
    <row r="258" ht="15" customHeight="1" s="22">
      <c r="A258" s="38" t="n"/>
      <c r="B258" s="52">
        <f>IF(A258="","",DATE(YEAR(A258),MONTH(A258),1))</f>
        <v/>
      </c>
      <c r="C258" s="37" t="n"/>
      <c r="D258" s="42">
        <f>IF(C258="","",IFERROR(INDEX(Perguntas!$B$2:$B$31,MATCH(C258,Perguntas!$A$2:$A$31,0)),"ID inválido"))</f>
        <v/>
      </c>
      <c r="E258" s="42">
        <f>IF(C258="","",IFERROR(INDEX(Perguntas!$C$2:$C$31,MATCH(C258,Perguntas!$A$2:$A$31,0)),""))</f>
        <v/>
      </c>
      <c r="F258" s="37" t="n"/>
      <c r="G258" s="37" t="n"/>
      <c r="H258" s="53" t="n"/>
      <c r="I258" s="53" t="n"/>
      <c r="J258" s="37" t="n"/>
      <c r="K258" s="53" t="n"/>
      <c r="L258" s="53" t="n"/>
      <c r="M258" s="53" t="n"/>
      <c r="N258" s="54" t="n"/>
      <c r="O258" s="55">
        <f>IF(COUNTA(A258,C258,F258,G258)=0,"",IF(OR(A258="",C258="",F258="",G258=""),"INCOMPLETO",IF(COUNTIF(Perguntas!$A$2:$A$31,C258)=0,"ID INVÁLIDO",IF(COUNTIF(Perguntas!$A$22:$A$31,C258)&gt;0,"EXTRA",IF(INDEX(Perguntas!$C$2:$C$21,MATCH(C258,Perguntas!$A$2:$A$21,0))="","PERGUNTA VAZIA",IF(COUNTIFS(Plataformas!$A$2:$A$7,F258,Plataformas!$C$2:$C$7,"Sim")=0,"FORA DO PLANO",IF(COUNTIFS($B$2:B258,B258,$C$2:C258,C258,$F$2:F258,F258)&gt;1,"DUPLICADO","OK")))))))</f>
        <v/>
      </c>
    </row>
    <row r="259" ht="15" customHeight="1" s="22">
      <c r="A259" s="38" t="n"/>
      <c r="B259" s="56">
        <f>IF(A259="","",DATE(YEAR(A259),MONTH(A259),1))</f>
        <v/>
      </c>
      <c r="C259" s="37" t="n"/>
      <c r="D259" s="43">
        <f>IF(C259="","",IFERROR(INDEX(Perguntas!$B$2:$B$31,MATCH(C259,Perguntas!$A$2:$A$31,0)),"ID inválido"))</f>
        <v/>
      </c>
      <c r="E259" s="43">
        <f>IF(C259="","",IFERROR(INDEX(Perguntas!$C$2:$C$31,MATCH(C259,Perguntas!$A$2:$A$31,0)),""))</f>
        <v/>
      </c>
      <c r="F259" s="37" t="n"/>
      <c r="G259" s="37" t="n"/>
      <c r="H259" s="53" t="n"/>
      <c r="I259" s="53" t="n"/>
      <c r="J259" s="37" t="n"/>
      <c r="K259" s="53" t="n"/>
      <c r="L259" s="53" t="n"/>
      <c r="M259" s="53" t="n"/>
      <c r="N259" s="54" t="n"/>
      <c r="O259" s="57">
        <f>IF(COUNTA(A259,C259,F259,G259)=0,"",IF(OR(A259="",C259="",F259="",G259=""),"INCOMPLETO",IF(COUNTIF(Perguntas!$A$2:$A$31,C259)=0,"ID INVÁLIDO",IF(COUNTIF(Perguntas!$A$22:$A$31,C259)&gt;0,"EXTRA",IF(INDEX(Perguntas!$C$2:$C$21,MATCH(C259,Perguntas!$A$2:$A$21,0))="","PERGUNTA VAZIA",IF(COUNTIFS(Plataformas!$A$2:$A$7,F259,Plataformas!$C$2:$C$7,"Sim")=0,"FORA DO PLANO",IF(COUNTIFS($B$2:B259,B259,$C$2:C259,C259,$F$2:F259,F259)&gt;1,"DUPLICADO","OK")))))))</f>
        <v/>
      </c>
    </row>
    <row r="260" ht="15" customHeight="1" s="22">
      <c r="A260" s="38" t="n"/>
      <c r="B260" s="52">
        <f>IF(A260="","",DATE(YEAR(A260),MONTH(A260),1))</f>
        <v/>
      </c>
      <c r="C260" s="37" t="n"/>
      <c r="D260" s="42">
        <f>IF(C260="","",IFERROR(INDEX(Perguntas!$B$2:$B$31,MATCH(C260,Perguntas!$A$2:$A$31,0)),"ID inválido"))</f>
        <v/>
      </c>
      <c r="E260" s="42">
        <f>IF(C260="","",IFERROR(INDEX(Perguntas!$C$2:$C$31,MATCH(C260,Perguntas!$A$2:$A$31,0)),""))</f>
        <v/>
      </c>
      <c r="F260" s="37" t="n"/>
      <c r="G260" s="37" t="n"/>
      <c r="H260" s="53" t="n"/>
      <c r="I260" s="53" t="n"/>
      <c r="J260" s="37" t="n"/>
      <c r="K260" s="53" t="n"/>
      <c r="L260" s="53" t="n"/>
      <c r="M260" s="53" t="n"/>
      <c r="N260" s="54" t="n"/>
      <c r="O260" s="55">
        <f>IF(COUNTA(A260,C260,F260,G260)=0,"",IF(OR(A260="",C260="",F260="",G260=""),"INCOMPLETO",IF(COUNTIF(Perguntas!$A$2:$A$31,C260)=0,"ID INVÁLIDO",IF(COUNTIF(Perguntas!$A$22:$A$31,C260)&gt;0,"EXTRA",IF(INDEX(Perguntas!$C$2:$C$21,MATCH(C260,Perguntas!$A$2:$A$21,0))="","PERGUNTA VAZIA",IF(COUNTIFS(Plataformas!$A$2:$A$7,F260,Plataformas!$C$2:$C$7,"Sim")=0,"FORA DO PLANO",IF(COUNTIFS($B$2:B260,B260,$C$2:C260,C260,$F$2:F260,F260)&gt;1,"DUPLICADO","OK")))))))</f>
        <v/>
      </c>
    </row>
    <row r="261" ht="15" customHeight="1" s="22">
      <c r="A261" s="38" t="n"/>
      <c r="B261" s="56">
        <f>IF(A261="","",DATE(YEAR(A261),MONTH(A261),1))</f>
        <v/>
      </c>
      <c r="C261" s="37" t="n"/>
      <c r="D261" s="43">
        <f>IF(C261="","",IFERROR(INDEX(Perguntas!$B$2:$B$31,MATCH(C261,Perguntas!$A$2:$A$31,0)),"ID inválido"))</f>
        <v/>
      </c>
      <c r="E261" s="43">
        <f>IF(C261="","",IFERROR(INDEX(Perguntas!$C$2:$C$31,MATCH(C261,Perguntas!$A$2:$A$31,0)),""))</f>
        <v/>
      </c>
      <c r="F261" s="37" t="n"/>
      <c r="G261" s="37" t="n"/>
      <c r="H261" s="53" t="n"/>
      <c r="I261" s="53" t="n"/>
      <c r="J261" s="37" t="n"/>
      <c r="K261" s="53" t="n"/>
      <c r="L261" s="53" t="n"/>
      <c r="M261" s="53" t="n"/>
      <c r="N261" s="54" t="n"/>
      <c r="O261" s="57">
        <f>IF(COUNTA(A261,C261,F261,G261)=0,"",IF(OR(A261="",C261="",F261="",G261=""),"INCOMPLETO",IF(COUNTIF(Perguntas!$A$2:$A$31,C261)=0,"ID INVÁLIDO",IF(COUNTIF(Perguntas!$A$22:$A$31,C261)&gt;0,"EXTRA",IF(INDEX(Perguntas!$C$2:$C$21,MATCH(C261,Perguntas!$A$2:$A$21,0))="","PERGUNTA VAZIA",IF(COUNTIFS(Plataformas!$A$2:$A$7,F261,Plataformas!$C$2:$C$7,"Sim")=0,"FORA DO PLANO",IF(COUNTIFS($B$2:B261,B261,$C$2:C261,C261,$F$2:F261,F261)&gt;1,"DUPLICADO","OK")))))))</f>
        <v/>
      </c>
    </row>
    <row r="262" ht="15" customHeight="1" s="22">
      <c r="A262" s="38" t="n"/>
      <c r="B262" s="52">
        <f>IF(A262="","",DATE(YEAR(A262),MONTH(A262),1))</f>
        <v/>
      </c>
      <c r="C262" s="37" t="n"/>
      <c r="D262" s="42">
        <f>IF(C262="","",IFERROR(INDEX(Perguntas!$B$2:$B$31,MATCH(C262,Perguntas!$A$2:$A$31,0)),"ID inválido"))</f>
        <v/>
      </c>
      <c r="E262" s="42">
        <f>IF(C262="","",IFERROR(INDEX(Perguntas!$C$2:$C$31,MATCH(C262,Perguntas!$A$2:$A$31,0)),""))</f>
        <v/>
      </c>
      <c r="F262" s="37" t="n"/>
      <c r="G262" s="37" t="n"/>
      <c r="H262" s="53" t="n"/>
      <c r="I262" s="53" t="n"/>
      <c r="J262" s="37" t="n"/>
      <c r="K262" s="53" t="n"/>
      <c r="L262" s="53" t="n"/>
      <c r="M262" s="53" t="n"/>
      <c r="N262" s="54" t="n"/>
      <c r="O262" s="55">
        <f>IF(COUNTA(A262,C262,F262,G262)=0,"",IF(OR(A262="",C262="",F262="",G262=""),"INCOMPLETO",IF(COUNTIF(Perguntas!$A$2:$A$31,C262)=0,"ID INVÁLIDO",IF(COUNTIF(Perguntas!$A$22:$A$31,C262)&gt;0,"EXTRA",IF(INDEX(Perguntas!$C$2:$C$21,MATCH(C262,Perguntas!$A$2:$A$21,0))="","PERGUNTA VAZIA",IF(COUNTIFS(Plataformas!$A$2:$A$7,F262,Plataformas!$C$2:$C$7,"Sim")=0,"FORA DO PLANO",IF(COUNTIFS($B$2:B262,B262,$C$2:C262,C262,$F$2:F262,F262)&gt;1,"DUPLICADO","OK")))))))</f>
        <v/>
      </c>
    </row>
    <row r="263" ht="15" customHeight="1" s="22">
      <c r="A263" s="38" t="n"/>
      <c r="B263" s="56">
        <f>IF(A263="","",DATE(YEAR(A263),MONTH(A263),1))</f>
        <v/>
      </c>
      <c r="C263" s="37" t="n"/>
      <c r="D263" s="43">
        <f>IF(C263="","",IFERROR(INDEX(Perguntas!$B$2:$B$31,MATCH(C263,Perguntas!$A$2:$A$31,0)),"ID inválido"))</f>
        <v/>
      </c>
      <c r="E263" s="43">
        <f>IF(C263="","",IFERROR(INDEX(Perguntas!$C$2:$C$31,MATCH(C263,Perguntas!$A$2:$A$31,0)),""))</f>
        <v/>
      </c>
      <c r="F263" s="37" t="n"/>
      <c r="G263" s="37" t="n"/>
      <c r="H263" s="53" t="n"/>
      <c r="I263" s="53" t="n"/>
      <c r="J263" s="37" t="n"/>
      <c r="K263" s="53" t="n"/>
      <c r="L263" s="53" t="n"/>
      <c r="M263" s="53" t="n"/>
      <c r="N263" s="54" t="n"/>
      <c r="O263" s="57">
        <f>IF(COUNTA(A263,C263,F263,G263)=0,"",IF(OR(A263="",C263="",F263="",G263=""),"INCOMPLETO",IF(COUNTIF(Perguntas!$A$2:$A$31,C263)=0,"ID INVÁLIDO",IF(COUNTIF(Perguntas!$A$22:$A$31,C263)&gt;0,"EXTRA",IF(INDEX(Perguntas!$C$2:$C$21,MATCH(C263,Perguntas!$A$2:$A$21,0))="","PERGUNTA VAZIA",IF(COUNTIFS(Plataformas!$A$2:$A$7,F263,Plataformas!$C$2:$C$7,"Sim")=0,"FORA DO PLANO",IF(COUNTIFS($B$2:B263,B263,$C$2:C263,C263,$F$2:F263,F263)&gt;1,"DUPLICADO","OK")))))))</f>
        <v/>
      </c>
    </row>
    <row r="264" ht="15" customHeight="1" s="22">
      <c r="A264" s="38" t="n"/>
      <c r="B264" s="52">
        <f>IF(A264="","",DATE(YEAR(A264),MONTH(A264),1))</f>
        <v/>
      </c>
      <c r="C264" s="37" t="n"/>
      <c r="D264" s="42">
        <f>IF(C264="","",IFERROR(INDEX(Perguntas!$B$2:$B$31,MATCH(C264,Perguntas!$A$2:$A$31,0)),"ID inválido"))</f>
        <v/>
      </c>
      <c r="E264" s="42">
        <f>IF(C264="","",IFERROR(INDEX(Perguntas!$C$2:$C$31,MATCH(C264,Perguntas!$A$2:$A$31,0)),""))</f>
        <v/>
      </c>
      <c r="F264" s="37" t="n"/>
      <c r="G264" s="37" t="n"/>
      <c r="H264" s="53" t="n"/>
      <c r="I264" s="53" t="n"/>
      <c r="J264" s="37" t="n"/>
      <c r="K264" s="53" t="n"/>
      <c r="L264" s="53" t="n"/>
      <c r="M264" s="53" t="n"/>
      <c r="N264" s="54" t="n"/>
      <c r="O264" s="55">
        <f>IF(COUNTA(A264,C264,F264,G264)=0,"",IF(OR(A264="",C264="",F264="",G264=""),"INCOMPLETO",IF(COUNTIF(Perguntas!$A$2:$A$31,C264)=0,"ID INVÁLIDO",IF(COUNTIF(Perguntas!$A$22:$A$31,C264)&gt;0,"EXTRA",IF(INDEX(Perguntas!$C$2:$C$21,MATCH(C264,Perguntas!$A$2:$A$21,0))="","PERGUNTA VAZIA",IF(COUNTIFS(Plataformas!$A$2:$A$7,F264,Plataformas!$C$2:$C$7,"Sim")=0,"FORA DO PLANO",IF(COUNTIFS($B$2:B264,B264,$C$2:C264,C264,$F$2:F264,F264)&gt;1,"DUPLICADO","OK")))))))</f>
        <v/>
      </c>
    </row>
    <row r="265" ht="15" customHeight="1" s="22">
      <c r="A265" s="38" t="n"/>
      <c r="B265" s="56">
        <f>IF(A265="","",DATE(YEAR(A265),MONTH(A265),1))</f>
        <v/>
      </c>
      <c r="C265" s="37" t="n"/>
      <c r="D265" s="43">
        <f>IF(C265="","",IFERROR(INDEX(Perguntas!$B$2:$B$31,MATCH(C265,Perguntas!$A$2:$A$31,0)),"ID inválido"))</f>
        <v/>
      </c>
      <c r="E265" s="43">
        <f>IF(C265="","",IFERROR(INDEX(Perguntas!$C$2:$C$31,MATCH(C265,Perguntas!$A$2:$A$31,0)),""))</f>
        <v/>
      </c>
      <c r="F265" s="37" t="n"/>
      <c r="G265" s="37" t="n"/>
      <c r="H265" s="53" t="n"/>
      <c r="I265" s="53" t="n"/>
      <c r="J265" s="37" t="n"/>
      <c r="K265" s="53" t="n"/>
      <c r="L265" s="53" t="n"/>
      <c r="M265" s="53" t="n"/>
      <c r="N265" s="54" t="n"/>
      <c r="O265" s="57">
        <f>IF(COUNTA(A265,C265,F265,G265)=0,"",IF(OR(A265="",C265="",F265="",G265=""),"INCOMPLETO",IF(COUNTIF(Perguntas!$A$2:$A$31,C265)=0,"ID INVÁLIDO",IF(COUNTIF(Perguntas!$A$22:$A$31,C265)&gt;0,"EXTRA",IF(INDEX(Perguntas!$C$2:$C$21,MATCH(C265,Perguntas!$A$2:$A$21,0))="","PERGUNTA VAZIA",IF(COUNTIFS(Plataformas!$A$2:$A$7,F265,Plataformas!$C$2:$C$7,"Sim")=0,"FORA DO PLANO",IF(COUNTIFS($B$2:B265,B265,$C$2:C265,C265,$F$2:F265,F265)&gt;1,"DUPLICADO","OK")))))))</f>
        <v/>
      </c>
    </row>
    <row r="266" ht="15" customHeight="1" s="22">
      <c r="A266" s="38" t="n"/>
      <c r="B266" s="52">
        <f>IF(A266="","",DATE(YEAR(A266),MONTH(A266),1))</f>
        <v/>
      </c>
      <c r="C266" s="37" t="n"/>
      <c r="D266" s="42">
        <f>IF(C266="","",IFERROR(INDEX(Perguntas!$B$2:$B$31,MATCH(C266,Perguntas!$A$2:$A$31,0)),"ID inválido"))</f>
        <v/>
      </c>
      <c r="E266" s="42">
        <f>IF(C266="","",IFERROR(INDEX(Perguntas!$C$2:$C$31,MATCH(C266,Perguntas!$A$2:$A$31,0)),""))</f>
        <v/>
      </c>
      <c r="F266" s="37" t="n"/>
      <c r="G266" s="37" t="n"/>
      <c r="H266" s="53" t="n"/>
      <c r="I266" s="53" t="n"/>
      <c r="J266" s="37" t="n"/>
      <c r="K266" s="53" t="n"/>
      <c r="L266" s="53" t="n"/>
      <c r="M266" s="53" t="n"/>
      <c r="N266" s="54" t="n"/>
      <c r="O266" s="55">
        <f>IF(COUNTA(A266,C266,F266,G266)=0,"",IF(OR(A266="",C266="",F266="",G266=""),"INCOMPLETO",IF(COUNTIF(Perguntas!$A$2:$A$31,C266)=0,"ID INVÁLIDO",IF(COUNTIF(Perguntas!$A$22:$A$31,C266)&gt;0,"EXTRA",IF(INDEX(Perguntas!$C$2:$C$21,MATCH(C266,Perguntas!$A$2:$A$21,0))="","PERGUNTA VAZIA",IF(COUNTIFS(Plataformas!$A$2:$A$7,F266,Plataformas!$C$2:$C$7,"Sim")=0,"FORA DO PLANO",IF(COUNTIFS($B$2:B266,B266,$C$2:C266,C266,$F$2:F266,F266)&gt;1,"DUPLICADO","OK")))))))</f>
        <v/>
      </c>
    </row>
    <row r="267" ht="15" customHeight="1" s="22">
      <c r="A267" s="38" t="n"/>
      <c r="B267" s="56">
        <f>IF(A267="","",DATE(YEAR(A267),MONTH(A267),1))</f>
        <v/>
      </c>
      <c r="C267" s="37" t="n"/>
      <c r="D267" s="43">
        <f>IF(C267="","",IFERROR(INDEX(Perguntas!$B$2:$B$31,MATCH(C267,Perguntas!$A$2:$A$31,0)),"ID inválido"))</f>
        <v/>
      </c>
      <c r="E267" s="43">
        <f>IF(C267="","",IFERROR(INDEX(Perguntas!$C$2:$C$31,MATCH(C267,Perguntas!$A$2:$A$31,0)),""))</f>
        <v/>
      </c>
      <c r="F267" s="37" t="n"/>
      <c r="G267" s="37" t="n"/>
      <c r="H267" s="53" t="n"/>
      <c r="I267" s="53" t="n"/>
      <c r="J267" s="37" t="n"/>
      <c r="K267" s="53" t="n"/>
      <c r="L267" s="53" t="n"/>
      <c r="M267" s="53" t="n"/>
      <c r="N267" s="54" t="n"/>
      <c r="O267" s="57">
        <f>IF(COUNTA(A267,C267,F267,G267)=0,"",IF(OR(A267="",C267="",F267="",G267=""),"INCOMPLETO",IF(COUNTIF(Perguntas!$A$2:$A$31,C267)=0,"ID INVÁLIDO",IF(COUNTIF(Perguntas!$A$22:$A$31,C267)&gt;0,"EXTRA",IF(INDEX(Perguntas!$C$2:$C$21,MATCH(C267,Perguntas!$A$2:$A$21,0))="","PERGUNTA VAZIA",IF(COUNTIFS(Plataformas!$A$2:$A$7,F267,Plataformas!$C$2:$C$7,"Sim")=0,"FORA DO PLANO",IF(COUNTIFS($B$2:B267,B267,$C$2:C267,C267,$F$2:F267,F267)&gt;1,"DUPLICADO","OK")))))))</f>
        <v/>
      </c>
    </row>
    <row r="268" ht="15" customHeight="1" s="22">
      <c r="A268" s="38" t="n"/>
      <c r="B268" s="52">
        <f>IF(A268="","",DATE(YEAR(A268),MONTH(A268),1))</f>
        <v/>
      </c>
      <c r="C268" s="37" t="n"/>
      <c r="D268" s="42">
        <f>IF(C268="","",IFERROR(INDEX(Perguntas!$B$2:$B$31,MATCH(C268,Perguntas!$A$2:$A$31,0)),"ID inválido"))</f>
        <v/>
      </c>
      <c r="E268" s="42">
        <f>IF(C268="","",IFERROR(INDEX(Perguntas!$C$2:$C$31,MATCH(C268,Perguntas!$A$2:$A$31,0)),""))</f>
        <v/>
      </c>
      <c r="F268" s="37" t="n"/>
      <c r="G268" s="37" t="n"/>
      <c r="H268" s="53" t="n"/>
      <c r="I268" s="53" t="n"/>
      <c r="J268" s="37" t="n"/>
      <c r="K268" s="53" t="n"/>
      <c r="L268" s="53" t="n"/>
      <c r="M268" s="53" t="n"/>
      <c r="N268" s="54" t="n"/>
      <c r="O268" s="55">
        <f>IF(COUNTA(A268,C268,F268,G268)=0,"",IF(OR(A268="",C268="",F268="",G268=""),"INCOMPLETO",IF(COUNTIF(Perguntas!$A$2:$A$31,C268)=0,"ID INVÁLIDO",IF(COUNTIF(Perguntas!$A$22:$A$31,C268)&gt;0,"EXTRA",IF(INDEX(Perguntas!$C$2:$C$21,MATCH(C268,Perguntas!$A$2:$A$21,0))="","PERGUNTA VAZIA",IF(COUNTIFS(Plataformas!$A$2:$A$7,F268,Plataformas!$C$2:$C$7,"Sim")=0,"FORA DO PLANO",IF(COUNTIFS($B$2:B268,B268,$C$2:C268,C268,$F$2:F268,F268)&gt;1,"DUPLICADO","OK")))))))</f>
        <v/>
      </c>
    </row>
    <row r="269" ht="15" customHeight="1" s="22">
      <c r="A269" s="38" t="n"/>
      <c r="B269" s="56">
        <f>IF(A269="","",DATE(YEAR(A269),MONTH(A269),1))</f>
        <v/>
      </c>
      <c r="C269" s="37" t="n"/>
      <c r="D269" s="43">
        <f>IF(C269="","",IFERROR(INDEX(Perguntas!$B$2:$B$31,MATCH(C269,Perguntas!$A$2:$A$31,0)),"ID inválido"))</f>
        <v/>
      </c>
      <c r="E269" s="43">
        <f>IF(C269="","",IFERROR(INDEX(Perguntas!$C$2:$C$31,MATCH(C269,Perguntas!$A$2:$A$31,0)),""))</f>
        <v/>
      </c>
      <c r="F269" s="37" t="n"/>
      <c r="G269" s="37" t="n"/>
      <c r="H269" s="53" t="n"/>
      <c r="I269" s="53" t="n"/>
      <c r="J269" s="37" t="n"/>
      <c r="K269" s="53" t="n"/>
      <c r="L269" s="53" t="n"/>
      <c r="M269" s="53" t="n"/>
      <c r="N269" s="54" t="n"/>
      <c r="O269" s="57">
        <f>IF(COUNTA(A269,C269,F269,G269)=0,"",IF(OR(A269="",C269="",F269="",G269=""),"INCOMPLETO",IF(COUNTIF(Perguntas!$A$2:$A$31,C269)=0,"ID INVÁLIDO",IF(COUNTIF(Perguntas!$A$22:$A$31,C269)&gt;0,"EXTRA",IF(INDEX(Perguntas!$C$2:$C$21,MATCH(C269,Perguntas!$A$2:$A$21,0))="","PERGUNTA VAZIA",IF(COUNTIFS(Plataformas!$A$2:$A$7,F269,Plataformas!$C$2:$C$7,"Sim")=0,"FORA DO PLANO",IF(COUNTIFS($B$2:B269,B269,$C$2:C269,C269,$F$2:F269,F269)&gt;1,"DUPLICADO","OK")))))))</f>
        <v/>
      </c>
    </row>
    <row r="270" ht="15" customHeight="1" s="22">
      <c r="A270" s="38" t="n"/>
      <c r="B270" s="52">
        <f>IF(A270="","",DATE(YEAR(A270),MONTH(A270),1))</f>
        <v/>
      </c>
      <c r="C270" s="37" t="n"/>
      <c r="D270" s="42">
        <f>IF(C270="","",IFERROR(INDEX(Perguntas!$B$2:$B$31,MATCH(C270,Perguntas!$A$2:$A$31,0)),"ID inválido"))</f>
        <v/>
      </c>
      <c r="E270" s="42">
        <f>IF(C270="","",IFERROR(INDEX(Perguntas!$C$2:$C$31,MATCH(C270,Perguntas!$A$2:$A$31,0)),""))</f>
        <v/>
      </c>
      <c r="F270" s="37" t="n"/>
      <c r="G270" s="37" t="n"/>
      <c r="H270" s="53" t="n"/>
      <c r="I270" s="53" t="n"/>
      <c r="J270" s="37" t="n"/>
      <c r="K270" s="53" t="n"/>
      <c r="L270" s="53" t="n"/>
      <c r="M270" s="53" t="n"/>
      <c r="N270" s="54" t="n"/>
      <c r="O270" s="55">
        <f>IF(COUNTA(A270,C270,F270,G270)=0,"",IF(OR(A270="",C270="",F270="",G270=""),"INCOMPLETO",IF(COUNTIF(Perguntas!$A$2:$A$31,C270)=0,"ID INVÁLIDO",IF(COUNTIF(Perguntas!$A$22:$A$31,C270)&gt;0,"EXTRA",IF(INDEX(Perguntas!$C$2:$C$21,MATCH(C270,Perguntas!$A$2:$A$21,0))="","PERGUNTA VAZIA",IF(COUNTIFS(Plataformas!$A$2:$A$7,F270,Plataformas!$C$2:$C$7,"Sim")=0,"FORA DO PLANO",IF(COUNTIFS($B$2:B270,B270,$C$2:C270,C270,$F$2:F270,F270)&gt;1,"DUPLICADO","OK")))))))</f>
        <v/>
      </c>
    </row>
    <row r="271" ht="15" customHeight="1" s="22">
      <c r="A271" s="38" t="n"/>
      <c r="B271" s="56">
        <f>IF(A271="","",DATE(YEAR(A271),MONTH(A271),1))</f>
        <v/>
      </c>
      <c r="C271" s="37" t="n"/>
      <c r="D271" s="43">
        <f>IF(C271="","",IFERROR(INDEX(Perguntas!$B$2:$B$31,MATCH(C271,Perguntas!$A$2:$A$31,0)),"ID inválido"))</f>
        <v/>
      </c>
      <c r="E271" s="43">
        <f>IF(C271="","",IFERROR(INDEX(Perguntas!$C$2:$C$31,MATCH(C271,Perguntas!$A$2:$A$31,0)),""))</f>
        <v/>
      </c>
      <c r="F271" s="37" t="n"/>
      <c r="G271" s="37" t="n"/>
      <c r="H271" s="53" t="n"/>
      <c r="I271" s="53" t="n"/>
      <c r="J271" s="37" t="n"/>
      <c r="K271" s="53" t="n"/>
      <c r="L271" s="53" t="n"/>
      <c r="M271" s="53" t="n"/>
      <c r="N271" s="54" t="n"/>
      <c r="O271" s="57">
        <f>IF(COUNTA(A271,C271,F271,G271)=0,"",IF(OR(A271="",C271="",F271="",G271=""),"INCOMPLETO",IF(COUNTIF(Perguntas!$A$2:$A$31,C271)=0,"ID INVÁLIDO",IF(COUNTIF(Perguntas!$A$22:$A$31,C271)&gt;0,"EXTRA",IF(INDEX(Perguntas!$C$2:$C$21,MATCH(C271,Perguntas!$A$2:$A$21,0))="","PERGUNTA VAZIA",IF(COUNTIFS(Plataformas!$A$2:$A$7,F271,Plataformas!$C$2:$C$7,"Sim")=0,"FORA DO PLANO",IF(COUNTIFS($B$2:B271,B271,$C$2:C271,C271,$F$2:F271,F271)&gt;1,"DUPLICADO","OK")))))))</f>
        <v/>
      </c>
    </row>
    <row r="272" ht="15" customHeight="1" s="22">
      <c r="A272" s="38" t="n"/>
      <c r="B272" s="52">
        <f>IF(A272="","",DATE(YEAR(A272),MONTH(A272),1))</f>
        <v/>
      </c>
      <c r="C272" s="37" t="n"/>
      <c r="D272" s="42">
        <f>IF(C272="","",IFERROR(INDEX(Perguntas!$B$2:$B$31,MATCH(C272,Perguntas!$A$2:$A$31,0)),"ID inválido"))</f>
        <v/>
      </c>
      <c r="E272" s="42">
        <f>IF(C272="","",IFERROR(INDEX(Perguntas!$C$2:$C$31,MATCH(C272,Perguntas!$A$2:$A$31,0)),""))</f>
        <v/>
      </c>
      <c r="F272" s="37" t="n"/>
      <c r="G272" s="37" t="n"/>
      <c r="H272" s="53" t="n"/>
      <c r="I272" s="53" t="n"/>
      <c r="J272" s="37" t="n"/>
      <c r="K272" s="53" t="n"/>
      <c r="L272" s="53" t="n"/>
      <c r="M272" s="53" t="n"/>
      <c r="N272" s="54" t="n"/>
      <c r="O272" s="55">
        <f>IF(COUNTA(A272,C272,F272,G272)=0,"",IF(OR(A272="",C272="",F272="",G272=""),"INCOMPLETO",IF(COUNTIF(Perguntas!$A$2:$A$31,C272)=0,"ID INVÁLIDO",IF(COUNTIF(Perguntas!$A$22:$A$31,C272)&gt;0,"EXTRA",IF(INDEX(Perguntas!$C$2:$C$21,MATCH(C272,Perguntas!$A$2:$A$21,0))="","PERGUNTA VAZIA",IF(COUNTIFS(Plataformas!$A$2:$A$7,F272,Plataformas!$C$2:$C$7,"Sim")=0,"FORA DO PLANO",IF(COUNTIFS($B$2:B272,B272,$C$2:C272,C272,$F$2:F272,F272)&gt;1,"DUPLICADO","OK")))))))</f>
        <v/>
      </c>
    </row>
    <row r="273" ht="15" customHeight="1" s="22">
      <c r="A273" s="38" t="n"/>
      <c r="B273" s="56">
        <f>IF(A273="","",DATE(YEAR(A273),MONTH(A273),1))</f>
        <v/>
      </c>
      <c r="C273" s="37" t="n"/>
      <c r="D273" s="43">
        <f>IF(C273="","",IFERROR(INDEX(Perguntas!$B$2:$B$31,MATCH(C273,Perguntas!$A$2:$A$31,0)),"ID inválido"))</f>
        <v/>
      </c>
      <c r="E273" s="43">
        <f>IF(C273="","",IFERROR(INDEX(Perguntas!$C$2:$C$31,MATCH(C273,Perguntas!$A$2:$A$31,0)),""))</f>
        <v/>
      </c>
      <c r="F273" s="37" t="n"/>
      <c r="G273" s="37" t="n"/>
      <c r="H273" s="53" t="n"/>
      <c r="I273" s="53" t="n"/>
      <c r="J273" s="37" t="n"/>
      <c r="K273" s="53" t="n"/>
      <c r="L273" s="53" t="n"/>
      <c r="M273" s="53" t="n"/>
      <c r="N273" s="54" t="n"/>
      <c r="O273" s="57">
        <f>IF(COUNTA(A273,C273,F273,G273)=0,"",IF(OR(A273="",C273="",F273="",G273=""),"INCOMPLETO",IF(COUNTIF(Perguntas!$A$2:$A$31,C273)=0,"ID INVÁLIDO",IF(COUNTIF(Perguntas!$A$22:$A$31,C273)&gt;0,"EXTRA",IF(INDEX(Perguntas!$C$2:$C$21,MATCH(C273,Perguntas!$A$2:$A$21,0))="","PERGUNTA VAZIA",IF(COUNTIFS(Plataformas!$A$2:$A$7,F273,Plataformas!$C$2:$C$7,"Sim")=0,"FORA DO PLANO",IF(COUNTIFS($B$2:B273,B273,$C$2:C273,C273,$F$2:F273,F273)&gt;1,"DUPLICADO","OK")))))))</f>
        <v/>
      </c>
    </row>
    <row r="274" ht="15" customHeight="1" s="22">
      <c r="A274" s="38" t="n"/>
      <c r="B274" s="52">
        <f>IF(A274="","",DATE(YEAR(A274),MONTH(A274),1))</f>
        <v/>
      </c>
      <c r="C274" s="37" t="n"/>
      <c r="D274" s="42">
        <f>IF(C274="","",IFERROR(INDEX(Perguntas!$B$2:$B$31,MATCH(C274,Perguntas!$A$2:$A$31,0)),"ID inválido"))</f>
        <v/>
      </c>
      <c r="E274" s="42">
        <f>IF(C274="","",IFERROR(INDEX(Perguntas!$C$2:$C$31,MATCH(C274,Perguntas!$A$2:$A$31,0)),""))</f>
        <v/>
      </c>
      <c r="F274" s="37" t="n"/>
      <c r="G274" s="37" t="n"/>
      <c r="H274" s="53" t="n"/>
      <c r="I274" s="53" t="n"/>
      <c r="J274" s="37" t="n"/>
      <c r="K274" s="53" t="n"/>
      <c r="L274" s="53" t="n"/>
      <c r="M274" s="53" t="n"/>
      <c r="N274" s="54" t="n"/>
      <c r="O274" s="55">
        <f>IF(COUNTA(A274,C274,F274,G274)=0,"",IF(OR(A274="",C274="",F274="",G274=""),"INCOMPLETO",IF(COUNTIF(Perguntas!$A$2:$A$31,C274)=0,"ID INVÁLIDO",IF(COUNTIF(Perguntas!$A$22:$A$31,C274)&gt;0,"EXTRA",IF(INDEX(Perguntas!$C$2:$C$21,MATCH(C274,Perguntas!$A$2:$A$21,0))="","PERGUNTA VAZIA",IF(COUNTIFS(Plataformas!$A$2:$A$7,F274,Plataformas!$C$2:$C$7,"Sim")=0,"FORA DO PLANO",IF(COUNTIFS($B$2:B274,B274,$C$2:C274,C274,$F$2:F274,F274)&gt;1,"DUPLICADO","OK")))))))</f>
        <v/>
      </c>
    </row>
    <row r="275" ht="15" customHeight="1" s="22">
      <c r="A275" s="38" t="n"/>
      <c r="B275" s="56">
        <f>IF(A275="","",DATE(YEAR(A275),MONTH(A275),1))</f>
        <v/>
      </c>
      <c r="C275" s="37" t="n"/>
      <c r="D275" s="43">
        <f>IF(C275="","",IFERROR(INDEX(Perguntas!$B$2:$B$31,MATCH(C275,Perguntas!$A$2:$A$31,0)),"ID inválido"))</f>
        <v/>
      </c>
      <c r="E275" s="43">
        <f>IF(C275="","",IFERROR(INDEX(Perguntas!$C$2:$C$31,MATCH(C275,Perguntas!$A$2:$A$31,0)),""))</f>
        <v/>
      </c>
      <c r="F275" s="37" t="n"/>
      <c r="G275" s="37" t="n"/>
      <c r="H275" s="53" t="n"/>
      <c r="I275" s="53" t="n"/>
      <c r="J275" s="37" t="n"/>
      <c r="K275" s="53" t="n"/>
      <c r="L275" s="53" t="n"/>
      <c r="M275" s="53" t="n"/>
      <c r="N275" s="54" t="n"/>
      <c r="O275" s="57">
        <f>IF(COUNTA(A275,C275,F275,G275)=0,"",IF(OR(A275="",C275="",F275="",G275=""),"INCOMPLETO",IF(COUNTIF(Perguntas!$A$2:$A$31,C275)=0,"ID INVÁLIDO",IF(COUNTIF(Perguntas!$A$22:$A$31,C275)&gt;0,"EXTRA",IF(INDEX(Perguntas!$C$2:$C$21,MATCH(C275,Perguntas!$A$2:$A$21,0))="","PERGUNTA VAZIA",IF(COUNTIFS(Plataformas!$A$2:$A$7,F275,Plataformas!$C$2:$C$7,"Sim")=0,"FORA DO PLANO",IF(COUNTIFS($B$2:B275,B275,$C$2:C275,C275,$F$2:F275,F275)&gt;1,"DUPLICADO","OK")))))))</f>
        <v/>
      </c>
    </row>
    <row r="276" ht="15" customHeight="1" s="22">
      <c r="A276" s="38" t="n"/>
      <c r="B276" s="52">
        <f>IF(A276="","",DATE(YEAR(A276),MONTH(A276),1))</f>
        <v/>
      </c>
      <c r="C276" s="37" t="n"/>
      <c r="D276" s="42">
        <f>IF(C276="","",IFERROR(INDEX(Perguntas!$B$2:$B$31,MATCH(C276,Perguntas!$A$2:$A$31,0)),"ID inválido"))</f>
        <v/>
      </c>
      <c r="E276" s="42">
        <f>IF(C276="","",IFERROR(INDEX(Perguntas!$C$2:$C$31,MATCH(C276,Perguntas!$A$2:$A$31,0)),""))</f>
        <v/>
      </c>
      <c r="F276" s="37" t="n"/>
      <c r="G276" s="37" t="n"/>
      <c r="H276" s="53" t="n"/>
      <c r="I276" s="53" t="n"/>
      <c r="J276" s="37" t="n"/>
      <c r="K276" s="53" t="n"/>
      <c r="L276" s="53" t="n"/>
      <c r="M276" s="53" t="n"/>
      <c r="N276" s="54" t="n"/>
      <c r="O276" s="55">
        <f>IF(COUNTA(A276,C276,F276,G276)=0,"",IF(OR(A276="",C276="",F276="",G276=""),"INCOMPLETO",IF(COUNTIF(Perguntas!$A$2:$A$31,C276)=0,"ID INVÁLIDO",IF(COUNTIF(Perguntas!$A$22:$A$31,C276)&gt;0,"EXTRA",IF(INDEX(Perguntas!$C$2:$C$21,MATCH(C276,Perguntas!$A$2:$A$21,0))="","PERGUNTA VAZIA",IF(COUNTIFS(Plataformas!$A$2:$A$7,F276,Plataformas!$C$2:$C$7,"Sim")=0,"FORA DO PLANO",IF(COUNTIFS($B$2:B276,B276,$C$2:C276,C276,$F$2:F276,F276)&gt;1,"DUPLICADO","OK")))))))</f>
        <v/>
      </c>
    </row>
    <row r="277" ht="15" customHeight="1" s="22">
      <c r="A277" s="38" t="n"/>
      <c r="B277" s="56">
        <f>IF(A277="","",DATE(YEAR(A277),MONTH(A277),1))</f>
        <v/>
      </c>
      <c r="C277" s="37" t="n"/>
      <c r="D277" s="43">
        <f>IF(C277="","",IFERROR(INDEX(Perguntas!$B$2:$B$31,MATCH(C277,Perguntas!$A$2:$A$31,0)),"ID inválido"))</f>
        <v/>
      </c>
      <c r="E277" s="43">
        <f>IF(C277="","",IFERROR(INDEX(Perguntas!$C$2:$C$31,MATCH(C277,Perguntas!$A$2:$A$31,0)),""))</f>
        <v/>
      </c>
      <c r="F277" s="37" t="n"/>
      <c r="G277" s="37" t="n"/>
      <c r="H277" s="53" t="n"/>
      <c r="I277" s="53" t="n"/>
      <c r="J277" s="37" t="n"/>
      <c r="K277" s="53" t="n"/>
      <c r="L277" s="53" t="n"/>
      <c r="M277" s="53" t="n"/>
      <c r="N277" s="54" t="n"/>
      <c r="O277" s="57">
        <f>IF(COUNTA(A277,C277,F277,G277)=0,"",IF(OR(A277="",C277="",F277="",G277=""),"INCOMPLETO",IF(COUNTIF(Perguntas!$A$2:$A$31,C277)=0,"ID INVÁLIDO",IF(COUNTIF(Perguntas!$A$22:$A$31,C277)&gt;0,"EXTRA",IF(INDEX(Perguntas!$C$2:$C$21,MATCH(C277,Perguntas!$A$2:$A$21,0))="","PERGUNTA VAZIA",IF(COUNTIFS(Plataformas!$A$2:$A$7,F277,Plataformas!$C$2:$C$7,"Sim")=0,"FORA DO PLANO",IF(COUNTIFS($B$2:B277,B277,$C$2:C277,C277,$F$2:F277,F277)&gt;1,"DUPLICADO","OK")))))))</f>
        <v/>
      </c>
    </row>
    <row r="278" ht="15" customHeight="1" s="22">
      <c r="A278" s="38" t="n"/>
      <c r="B278" s="52">
        <f>IF(A278="","",DATE(YEAR(A278),MONTH(A278),1))</f>
        <v/>
      </c>
      <c r="C278" s="37" t="n"/>
      <c r="D278" s="42">
        <f>IF(C278="","",IFERROR(INDEX(Perguntas!$B$2:$B$31,MATCH(C278,Perguntas!$A$2:$A$31,0)),"ID inválido"))</f>
        <v/>
      </c>
      <c r="E278" s="42">
        <f>IF(C278="","",IFERROR(INDEX(Perguntas!$C$2:$C$31,MATCH(C278,Perguntas!$A$2:$A$31,0)),""))</f>
        <v/>
      </c>
      <c r="F278" s="37" t="n"/>
      <c r="G278" s="37" t="n"/>
      <c r="H278" s="53" t="n"/>
      <c r="I278" s="53" t="n"/>
      <c r="J278" s="37" t="n"/>
      <c r="K278" s="53" t="n"/>
      <c r="L278" s="53" t="n"/>
      <c r="M278" s="53" t="n"/>
      <c r="N278" s="54" t="n"/>
      <c r="O278" s="55">
        <f>IF(COUNTA(A278,C278,F278,G278)=0,"",IF(OR(A278="",C278="",F278="",G278=""),"INCOMPLETO",IF(COUNTIF(Perguntas!$A$2:$A$31,C278)=0,"ID INVÁLIDO",IF(COUNTIF(Perguntas!$A$22:$A$31,C278)&gt;0,"EXTRA",IF(INDEX(Perguntas!$C$2:$C$21,MATCH(C278,Perguntas!$A$2:$A$21,0))="","PERGUNTA VAZIA",IF(COUNTIFS(Plataformas!$A$2:$A$7,F278,Plataformas!$C$2:$C$7,"Sim")=0,"FORA DO PLANO",IF(COUNTIFS($B$2:B278,B278,$C$2:C278,C278,$F$2:F278,F278)&gt;1,"DUPLICADO","OK")))))))</f>
        <v/>
      </c>
    </row>
    <row r="279" ht="15" customHeight="1" s="22">
      <c r="A279" s="38" t="n"/>
      <c r="B279" s="56">
        <f>IF(A279="","",DATE(YEAR(A279),MONTH(A279),1))</f>
        <v/>
      </c>
      <c r="C279" s="37" t="n"/>
      <c r="D279" s="43">
        <f>IF(C279="","",IFERROR(INDEX(Perguntas!$B$2:$B$31,MATCH(C279,Perguntas!$A$2:$A$31,0)),"ID inválido"))</f>
        <v/>
      </c>
      <c r="E279" s="43">
        <f>IF(C279="","",IFERROR(INDEX(Perguntas!$C$2:$C$31,MATCH(C279,Perguntas!$A$2:$A$31,0)),""))</f>
        <v/>
      </c>
      <c r="F279" s="37" t="n"/>
      <c r="G279" s="37" t="n"/>
      <c r="H279" s="53" t="n"/>
      <c r="I279" s="53" t="n"/>
      <c r="J279" s="37" t="n"/>
      <c r="K279" s="53" t="n"/>
      <c r="L279" s="53" t="n"/>
      <c r="M279" s="53" t="n"/>
      <c r="N279" s="54" t="n"/>
      <c r="O279" s="57">
        <f>IF(COUNTA(A279,C279,F279,G279)=0,"",IF(OR(A279="",C279="",F279="",G279=""),"INCOMPLETO",IF(COUNTIF(Perguntas!$A$2:$A$31,C279)=0,"ID INVÁLIDO",IF(COUNTIF(Perguntas!$A$22:$A$31,C279)&gt;0,"EXTRA",IF(INDEX(Perguntas!$C$2:$C$21,MATCH(C279,Perguntas!$A$2:$A$21,0))="","PERGUNTA VAZIA",IF(COUNTIFS(Plataformas!$A$2:$A$7,F279,Plataformas!$C$2:$C$7,"Sim")=0,"FORA DO PLANO",IF(COUNTIFS($B$2:B279,B279,$C$2:C279,C279,$F$2:F279,F279)&gt;1,"DUPLICADO","OK")))))))</f>
        <v/>
      </c>
    </row>
    <row r="280" ht="15" customHeight="1" s="22">
      <c r="A280" s="38" t="n"/>
      <c r="B280" s="52">
        <f>IF(A280="","",DATE(YEAR(A280),MONTH(A280),1))</f>
        <v/>
      </c>
      <c r="C280" s="37" t="n"/>
      <c r="D280" s="42">
        <f>IF(C280="","",IFERROR(INDEX(Perguntas!$B$2:$B$31,MATCH(C280,Perguntas!$A$2:$A$31,0)),"ID inválido"))</f>
        <v/>
      </c>
      <c r="E280" s="42">
        <f>IF(C280="","",IFERROR(INDEX(Perguntas!$C$2:$C$31,MATCH(C280,Perguntas!$A$2:$A$31,0)),""))</f>
        <v/>
      </c>
      <c r="F280" s="37" t="n"/>
      <c r="G280" s="37" t="n"/>
      <c r="H280" s="53" t="n"/>
      <c r="I280" s="53" t="n"/>
      <c r="J280" s="37" t="n"/>
      <c r="K280" s="53" t="n"/>
      <c r="L280" s="53" t="n"/>
      <c r="M280" s="53" t="n"/>
      <c r="N280" s="54" t="n"/>
      <c r="O280" s="55">
        <f>IF(COUNTA(A280,C280,F280,G280)=0,"",IF(OR(A280="",C280="",F280="",G280=""),"INCOMPLETO",IF(COUNTIF(Perguntas!$A$2:$A$31,C280)=0,"ID INVÁLIDO",IF(COUNTIF(Perguntas!$A$22:$A$31,C280)&gt;0,"EXTRA",IF(INDEX(Perguntas!$C$2:$C$21,MATCH(C280,Perguntas!$A$2:$A$21,0))="","PERGUNTA VAZIA",IF(COUNTIFS(Plataformas!$A$2:$A$7,F280,Plataformas!$C$2:$C$7,"Sim")=0,"FORA DO PLANO",IF(COUNTIFS($B$2:B280,B280,$C$2:C280,C280,$F$2:F280,F280)&gt;1,"DUPLICADO","OK")))))))</f>
        <v/>
      </c>
    </row>
    <row r="281" ht="15" customHeight="1" s="22">
      <c r="A281" s="38" t="n"/>
      <c r="B281" s="56">
        <f>IF(A281="","",DATE(YEAR(A281),MONTH(A281),1))</f>
        <v/>
      </c>
      <c r="C281" s="37" t="n"/>
      <c r="D281" s="43">
        <f>IF(C281="","",IFERROR(INDEX(Perguntas!$B$2:$B$31,MATCH(C281,Perguntas!$A$2:$A$31,0)),"ID inválido"))</f>
        <v/>
      </c>
      <c r="E281" s="43">
        <f>IF(C281="","",IFERROR(INDEX(Perguntas!$C$2:$C$31,MATCH(C281,Perguntas!$A$2:$A$31,0)),""))</f>
        <v/>
      </c>
      <c r="F281" s="37" t="n"/>
      <c r="G281" s="37" t="n"/>
      <c r="H281" s="53" t="n"/>
      <c r="I281" s="53" t="n"/>
      <c r="J281" s="37" t="n"/>
      <c r="K281" s="53" t="n"/>
      <c r="L281" s="53" t="n"/>
      <c r="M281" s="53" t="n"/>
      <c r="N281" s="54" t="n"/>
      <c r="O281" s="57">
        <f>IF(COUNTA(A281,C281,F281,G281)=0,"",IF(OR(A281="",C281="",F281="",G281=""),"INCOMPLETO",IF(COUNTIF(Perguntas!$A$2:$A$31,C281)=0,"ID INVÁLIDO",IF(COUNTIF(Perguntas!$A$22:$A$31,C281)&gt;0,"EXTRA",IF(INDEX(Perguntas!$C$2:$C$21,MATCH(C281,Perguntas!$A$2:$A$21,0))="","PERGUNTA VAZIA",IF(COUNTIFS(Plataformas!$A$2:$A$7,F281,Plataformas!$C$2:$C$7,"Sim")=0,"FORA DO PLANO",IF(COUNTIFS($B$2:B281,B281,$C$2:C281,C281,$F$2:F281,F281)&gt;1,"DUPLICADO","OK")))))))</f>
        <v/>
      </c>
    </row>
    <row r="282" ht="15" customHeight="1" s="22">
      <c r="A282" s="38" t="n"/>
      <c r="B282" s="52">
        <f>IF(A282="","",DATE(YEAR(A282),MONTH(A282),1))</f>
        <v/>
      </c>
      <c r="C282" s="37" t="n"/>
      <c r="D282" s="42">
        <f>IF(C282="","",IFERROR(INDEX(Perguntas!$B$2:$B$31,MATCH(C282,Perguntas!$A$2:$A$31,0)),"ID inválido"))</f>
        <v/>
      </c>
      <c r="E282" s="42">
        <f>IF(C282="","",IFERROR(INDEX(Perguntas!$C$2:$C$31,MATCH(C282,Perguntas!$A$2:$A$31,0)),""))</f>
        <v/>
      </c>
      <c r="F282" s="37" t="n"/>
      <c r="G282" s="37" t="n"/>
      <c r="H282" s="53" t="n"/>
      <c r="I282" s="53" t="n"/>
      <c r="J282" s="37" t="n"/>
      <c r="K282" s="53" t="n"/>
      <c r="L282" s="53" t="n"/>
      <c r="M282" s="53" t="n"/>
      <c r="N282" s="54" t="n"/>
      <c r="O282" s="55">
        <f>IF(COUNTA(A282,C282,F282,G282)=0,"",IF(OR(A282="",C282="",F282="",G282=""),"INCOMPLETO",IF(COUNTIF(Perguntas!$A$2:$A$31,C282)=0,"ID INVÁLIDO",IF(COUNTIF(Perguntas!$A$22:$A$31,C282)&gt;0,"EXTRA",IF(INDEX(Perguntas!$C$2:$C$21,MATCH(C282,Perguntas!$A$2:$A$21,0))="","PERGUNTA VAZIA",IF(COUNTIFS(Plataformas!$A$2:$A$7,F282,Plataformas!$C$2:$C$7,"Sim")=0,"FORA DO PLANO",IF(COUNTIFS($B$2:B282,B282,$C$2:C282,C282,$F$2:F282,F282)&gt;1,"DUPLICADO","OK")))))))</f>
        <v/>
      </c>
    </row>
    <row r="283" ht="15" customHeight="1" s="22">
      <c r="A283" s="38" t="n"/>
      <c r="B283" s="56">
        <f>IF(A283="","",DATE(YEAR(A283),MONTH(A283),1))</f>
        <v/>
      </c>
      <c r="C283" s="37" t="n"/>
      <c r="D283" s="43">
        <f>IF(C283="","",IFERROR(INDEX(Perguntas!$B$2:$B$31,MATCH(C283,Perguntas!$A$2:$A$31,0)),"ID inválido"))</f>
        <v/>
      </c>
      <c r="E283" s="43">
        <f>IF(C283="","",IFERROR(INDEX(Perguntas!$C$2:$C$31,MATCH(C283,Perguntas!$A$2:$A$31,0)),""))</f>
        <v/>
      </c>
      <c r="F283" s="37" t="n"/>
      <c r="G283" s="37" t="n"/>
      <c r="H283" s="53" t="n"/>
      <c r="I283" s="53" t="n"/>
      <c r="J283" s="37" t="n"/>
      <c r="K283" s="53" t="n"/>
      <c r="L283" s="53" t="n"/>
      <c r="M283" s="53" t="n"/>
      <c r="N283" s="54" t="n"/>
      <c r="O283" s="57">
        <f>IF(COUNTA(A283,C283,F283,G283)=0,"",IF(OR(A283="",C283="",F283="",G283=""),"INCOMPLETO",IF(COUNTIF(Perguntas!$A$2:$A$31,C283)=0,"ID INVÁLIDO",IF(COUNTIF(Perguntas!$A$22:$A$31,C283)&gt;0,"EXTRA",IF(INDEX(Perguntas!$C$2:$C$21,MATCH(C283,Perguntas!$A$2:$A$21,0))="","PERGUNTA VAZIA",IF(COUNTIFS(Plataformas!$A$2:$A$7,F283,Plataformas!$C$2:$C$7,"Sim")=0,"FORA DO PLANO",IF(COUNTIFS($B$2:B283,B283,$C$2:C283,C283,$F$2:F283,F283)&gt;1,"DUPLICADO","OK")))))))</f>
        <v/>
      </c>
    </row>
    <row r="284" ht="15" customHeight="1" s="22">
      <c r="A284" s="38" t="n"/>
      <c r="B284" s="52">
        <f>IF(A284="","",DATE(YEAR(A284),MONTH(A284),1))</f>
        <v/>
      </c>
      <c r="C284" s="37" t="n"/>
      <c r="D284" s="42">
        <f>IF(C284="","",IFERROR(INDEX(Perguntas!$B$2:$B$31,MATCH(C284,Perguntas!$A$2:$A$31,0)),"ID inválido"))</f>
        <v/>
      </c>
      <c r="E284" s="42">
        <f>IF(C284="","",IFERROR(INDEX(Perguntas!$C$2:$C$31,MATCH(C284,Perguntas!$A$2:$A$31,0)),""))</f>
        <v/>
      </c>
      <c r="F284" s="37" t="n"/>
      <c r="G284" s="37" t="n"/>
      <c r="H284" s="53" t="n"/>
      <c r="I284" s="53" t="n"/>
      <c r="J284" s="37" t="n"/>
      <c r="K284" s="53" t="n"/>
      <c r="L284" s="53" t="n"/>
      <c r="M284" s="53" t="n"/>
      <c r="N284" s="54" t="n"/>
      <c r="O284" s="55">
        <f>IF(COUNTA(A284,C284,F284,G284)=0,"",IF(OR(A284="",C284="",F284="",G284=""),"INCOMPLETO",IF(COUNTIF(Perguntas!$A$2:$A$31,C284)=0,"ID INVÁLIDO",IF(COUNTIF(Perguntas!$A$22:$A$31,C284)&gt;0,"EXTRA",IF(INDEX(Perguntas!$C$2:$C$21,MATCH(C284,Perguntas!$A$2:$A$21,0))="","PERGUNTA VAZIA",IF(COUNTIFS(Plataformas!$A$2:$A$7,F284,Plataformas!$C$2:$C$7,"Sim")=0,"FORA DO PLANO",IF(COUNTIFS($B$2:B284,B284,$C$2:C284,C284,$F$2:F284,F284)&gt;1,"DUPLICADO","OK")))))))</f>
        <v/>
      </c>
    </row>
    <row r="285" ht="15" customHeight="1" s="22">
      <c r="A285" s="38" t="n"/>
      <c r="B285" s="56">
        <f>IF(A285="","",DATE(YEAR(A285),MONTH(A285),1))</f>
        <v/>
      </c>
      <c r="C285" s="37" t="n"/>
      <c r="D285" s="43">
        <f>IF(C285="","",IFERROR(INDEX(Perguntas!$B$2:$B$31,MATCH(C285,Perguntas!$A$2:$A$31,0)),"ID inválido"))</f>
        <v/>
      </c>
      <c r="E285" s="43">
        <f>IF(C285="","",IFERROR(INDEX(Perguntas!$C$2:$C$31,MATCH(C285,Perguntas!$A$2:$A$31,0)),""))</f>
        <v/>
      </c>
      <c r="F285" s="37" t="n"/>
      <c r="G285" s="37" t="n"/>
      <c r="H285" s="53" t="n"/>
      <c r="I285" s="53" t="n"/>
      <c r="J285" s="37" t="n"/>
      <c r="K285" s="53" t="n"/>
      <c r="L285" s="53" t="n"/>
      <c r="M285" s="53" t="n"/>
      <c r="N285" s="54" t="n"/>
      <c r="O285" s="57">
        <f>IF(COUNTA(A285,C285,F285,G285)=0,"",IF(OR(A285="",C285="",F285="",G285=""),"INCOMPLETO",IF(COUNTIF(Perguntas!$A$2:$A$31,C285)=0,"ID INVÁLIDO",IF(COUNTIF(Perguntas!$A$22:$A$31,C285)&gt;0,"EXTRA",IF(INDEX(Perguntas!$C$2:$C$21,MATCH(C285,Perguntas!$A$2:$A$21,0))="","PERGUNTA VAZIA",IF(COUNTIFS(Plataformas!$A$2:$A$7,F285,Plataformas!$C$2:$C$7,"Sim")=0,"FORA DO PLANO",IF(COUNTIFS($B$2:B285,B285,$C$2:C285,C285,$F$2:F285,F285)&gt;1,"DUPLICADO","OK")))))))</f>
        <v/>
      </c>
    </row>
    <row r="286" ht="15" customHeight="1" s="22">
      <c r="A286" s="38" t="n"/>
      <c r="B286" s="52">
        <f>IF(A286="","",DATE(YEAR(A286),MONTH(A286),1))</f>
        <v/>
      </c>
      <c r="C286" s="37" t="n"/>
      <c r="D286" s="42">
        <f>IF(C286="","",IFERROR(INDEX(Perguntas!$B$2:$B$31,MATCH(C286,Perguntas!$A$2:$A$31,0)),"ID inválido"))</f>
        <v/>
      </c>
      <c r="E286" s="42">
        <f>IF(C286="","",IFERROR(INDEX(Perguntas!$C$2:$C$31,MATCH(C286,Perguntas!$A$2:$A$31,0)),""))</f>
        <v/>
      </c>
      <c r="F286" s="37" t="n"/>
      <c r="G286" s="37" t="n"/>
      <c r="H286" s="53" t="n"/>
      <c r="I286" s="53" t="n"/>
      <c r="J286" s="37" t="n"/>
      <c r="K286" s="53" t="n"/>
      <c r="L286" s="53" t="n"/>
      <c r="M286" s="53" t="n"/>
      <c r="N286" s="54" t="n"/>
      <c r="O286" s="55">
        <f>IF(COUNTA(A286,C286,F286,G286)=0,"",IF(OR(A286="",C286="",F286="",G286=""),"INCOMPLETO",IF(COUNTIF(Perguntas!$A$2:$A$31,C286)=0,"ID INVÁLIDO",IF(COUNTIF(Perguntas!$A$22:$A$31,C286)&gt;0,"EXTRA",IF(INDEX(Perguntas!$C$2:$C$21,MATCH(C286,Perguntas!$A$2:$A$21,0))="","PERGUNTA VAZIA",IF(COUNTIFS(Plataformas!$A$2:$A$7,F286,Plataformas!$C$2:$C$7,"Sim")=0,"FORA DO PLANO",IF(COUNTIFS($B$2:B286,B286,$C$2:C286,C286,$F$2:F286,F286)&gt;1,"DUPLICADO","OK")))))))</f>
        <v/>
      </c>
    </row>
    <row r="287" ht="15" customHeight="1" s="22">
      <c r="A287" s="38" t="n"/>
      <c r="B287" s="56">
        <f>IF(A287="","",DATE(YEAR(A287),MONTH(A287),1))</f>
        <v/>
      </c>
      <c r="C287" s="37" t="n"/>
      <c r="D287" s="43">
        <f>IF(C287="","",IFERROR(INDEX(Perguntas!$B$2:$B$31,MATCH(C287,Perguntas!$A$2:$A$31,0)),"ID inválido"))</f>
        <v/>
      </c>
      <c r="E287" s="43">
        <f>IF(C287="","",IFERROR(INDEX(Perguntas!$C$2:$C$31,MATCH(C287,Perguntas!$A$2:$A$31,0)),""))</f>
        <v/>
      </c>
      <c r="F287" s="37" t="n"/>
      <c r="G287" s="37" t="n"/>
      <c r="H287" s="53" t="n"/>
      <c r="I287" s="53" t="n"/>
      <c r="J287" s="37" t="n"/>
      <c r="K287" s="53" t="n"/>
      <c r="L287" s="53" t="n"/>
      <c r="M287" s="53" t="n"/>
      <c r="N287" s="54" t="n"/>
      <c r="O287" s="57">
        <f>IF(COUNTA(A287,C287,F287,G287)=0,"",IF(OR(A287="",C287="",F287="",G287=""),"INCOMPLETO",IF(COUNTIF(Perguntas!$A$2:$A$31,C287)=0,"ID INVÁLIDO",IF(COUNTIF(Perguntas!$A$22:$A$31,C287)&gt;0,"EXTRA",IF(INDEX(Perguntas!$C$2:$C$21,MATCH(C287,Perguntas!$A$2:$A$21,0))="","PERGUNTA VAZIA",IF(COUNTIFS(Plataformas!$A$2:$A$7,F287,Plataformas!$C$2:$C$7,"Sim")=0,"FORA DO PLANO",IF(COUNTIFS($B$2:B287,B287,$C$2:C287,C287,$F$2:F287,F287)&gt;1,"DUPLICADO","OK")))))))</f>
        <v/>
      </c>
    </row>
    <row r="288" ht="15" customHeight="1" s="22">
      <c r="A288" s="38" t="n"/>
      <c r="B288" s="52">
        <f>IF(A288="","",DATE(YEAR(A288),MONTH(A288),1))</f>
        <v/>
      </c>
      <c r="C288" s="37" t="n"/>
      <c r="D288" s="42">
        <f>IF(C288="","",IFERROR(INDEX(Perguntas!$B$2:$B$31,MATCH(C288,Perguntas!$A$2:$A$31,0)),"ID inválido"))</f>
        <v/>
      </c>
      <c r="E288" s="42">
        <f>IF(C288="","",IFERROR(INDEX(Perguntas!$C$2:$C$31,MATCH(C288,Perguntas!$A$2:$A$31,0)),""))</f>
        <v/>
      </c>
      <c r="F288" s="37" t="n"/>
      <c r="G288" s="37" t="n"/>
      <c r="H288" s="53" t="n"/>
      <c r="I288" s="53" t="n"/>
      <c r="J288" s="37" t="n"/>
      <c r="K288" s="53" t="n"/>
      <c r="L288" s="53" t="n"/>
      <c r="M288" s="53" t="n"/>
      <c r="N288" s="54" t="n"/>
      <c r="O288" s="55">
        <f>IF(COUNTA(A288,C288,F288,G288)=0,"",IF(OR(A288="",C288="",F288="",G288=""),"INCOMPLETO",IF(COUNTIF(Perguntas!$A$2:$A$31,C288)=0,"ID INVÁLIDO",IF(COUNTIF(Perguntas!$A$22:$A$31,C288)&gt;0,"EXTRA",IF(INDEX(Perguntas!$C$2:$C$21,MATCH(C288,Perguntas!$A$2:$A$21,0))="","PERGUNTA VAZIA",IF(COUNTIFS(Plataformas!$A$2:$A$7,F288,Plataformas!$C$2:$C$7,"Sim")=0,"FORA DO PLANO",IF(COUNTIFS($B$2:B288,B288,$C$2:C288,C288,$F$2:F288,F288)&gt;1,"DUPLICADO","OK")))))))</f>
        <v/>
      </c>
    </row>
    <row r="289" ht="15" customHeight="1" s="22">
      <c r="A289" s="38" t="n"/>
      <c r="B289" s="56">
        <f>IF(A289="","",DATE(YEAR(A289),MONTH(A289),1))</f>
        <v/>
      </c>
      <c r="C289" s="37" t="n"/>
      <c r="D289" s="43">
        <f>IF(C289="","",IFERROR(INDEX(Perguntas!$B$2:$B$31,MATCH(C289,Perguntas!$A$2:$A$31,0)),"ID inválido"))</f>
        <v/>
      </c>
      <c r="E289" s="43">
        <f>IF(C289="","",IFERROR(INDEX(Perguntas!$C$2:$C$31,MATCH(C289,Perguntas!$A$2:$A$31,0)),""))</f>
        <v/>
      </c>
      <c r="F289" s="37" t="n"/>
      <c r="G289" s="37" t="n"/>
      <c r="H289" s="53" t="n"/>
      <c r="I289" s="53" t="n"/>
      <c r="J289" s="37" t="n"/>
      <c r="K289" s="53" t="n"/>
      <c r="L289" s="53" t="n"/>
      <c r="M289" s="53" t="n"/>
      <c r="N289" s="54" t="n"/>
      <c r="O289" s="57">
        <f>IF(COUNTA(A289,C289,F289,G289)=0,"",IF(OR(A289="",C289="",F289="",G289=""),"INCOMPLETO",IF(COUNTIF(Perguntas!$A$2:$A$31,C289)=0,"ID INVÁLIDO",IF(COUNTIF(Perguntas!$A$22:$A$31,C289)&gt;0,"EXTRA",IF(INDEX(Perguntas!$C$2:$C$21,MATCH(C289,Perguntas!$A$2:$A$21,0))="","PERGUNTA VAZIA",IF(COUNTIFS(Plataformas!$A$2:$A$7,F289,Plataformas!$C$2:$C$7,"Sim")=0,"FORA DO PLANO",IF(COUNTIFS($B$2:B289,B289,$C$2:C289,C289,$F$2:F289,F289)&gt;1,"DUPLICADO","OK")))))))</f>
        <v/>
      </c>
    </row>
    <row r="290" ht="15" customHeight="1" s="22">
      <c r="A290" s="38" t="n"/>
      <c r="B290" s="52">
        <f>IF(A290="","",DATE(YEAR(A290),MONTH(A290),1))</f>
        <v/>
      </c>
      <c r="C290" s="37" t="n"/>
      <c r="D290" s="42">
        <f>IF(C290="","",IFERROR(INDEX(Perguntas!$B$2:$B$31,MATCH(C290,Perguntas!$A$2:$A$31,0)),"ID inválido"))</f>
        <v/>
      </c>
      <c r="E290" s="42">
        <f>IF(C290="","",IFERROR(INDEX(Perguntas!$C$2:$C$31,MATCH(C290,Perguntas!$A$2:$A$31,0)),""))</f>
        <v/>
      </c>
      <c r="F290" s="37" t="n"/>
      <c r="G290" s="37" t="n"/>
      <c r="H290" s="53" t="n"/>
      <c r="I290" s="53" t="n"/>
      <c r="J290" s="37" t="n"/>
      <c r="K290" s="53" t="n"/>
      <c r="L290" s="53" t="n"/>
      <c r="M290" s="53" t="n"/>
      <c r="N290" s="54" t="n"/>
      <c r="O290" s="55">
        <f>IF(COUNTA(A290,C290,F290,G290)=0,"",IF(OR(A290="",C290="",F290="",G290=""),"INCOMPLETO",IF(COUNTIF(Perguntas!$A$2:$A$31,C290)=0,"ID INVÁLIDO",IF(COUNTIF(Perguntas!$A$22:$A$31,C290)&gt;0,"EXTRA",IF(INDEX(Perguntas!$C$2:$C$21,MATCH(C290,Perguntas!$A$2:$A$21,0))="","PERGUNTA VAZIA",IF(COUNTIFS(Plataformas!$A$2:$A$7,F290,Plataformas!$C$2:$C$7,"Sim")=0,"FORA DO PLANO",IF(COUNTIFS($B$2:B290,B290,$C$2:C290,C290,$F$2:F290,F290)&gt;1,"DUPLICADO","OK")))))))</f>
        <v/>
      </c>
    </row>
    <row r="291" ht="15" customHeight="1" s="22">
      <c r="A291" s="38" t="n"/>
      <c r="B291" s="56">
        <f>IF(A291="","",DATE(YEAR(A291),MONTH(A291),1))</f>
        <v/>
      </c>
      <c r="C291" s="37" t="n"/>
      <c r="D291" s="43">
        <f>IF(C291="","",IFERROR(INDEX(Perguntas!$B$2:$B$31,MATCH(C291,Perguntas!$A$2:$A$31,0)),"ID inválido"))</f>
        <v/>
      </c>
      <c r="E291" s="43">
        <f>IF(C291="","",IFERROR(INDEX(Perguntas!$C$2:$C$31,MATCH(C291,Perguntas!$A$2:$A$31,0)),""))</f>
        <v/>
      </c>
      <c r="F291" s="37" t="n"/>
      <c r="G291" s="37" t="n"/>
      <c r="H291" s="53" t="n"/>
      <c r="I291" s="53" t="n"/>
      <c r="J291" s="37" t="n"/>
      <c r="K291" s="53" t="n"/>
      <c r="L291" s="53" t="n"/>
      <c r="M291" s="53" t="n"/>
      <c r="N291" s="54" t="n"/>
      <c r="O291" s="57">
        <f>IF(COUNTA(A291,C291,F291,G291)=0,"",IF(OR(A291="",C291="",F291="",G291=""),"INCOMPLETO",IF(COUNTIF(Perguntas!$A$2:$A$31,C291)=0,"ID INVÁLIDO",IF(COUNTIF(Perguntas!$A$22:$A$31,C291)&gt;0,"EXTRA",IF(INDEX(Perguntas!$C$2:$C$21,MATCH(C291,Perguntas!$A$2:$A$21,0))="","PERGUNTA VAZIA",IF(COUNTIFS(Plataformas!$A$2:$A$7,F291,Plataformas!$C$2:$C$7,"Sim")=0,"FORA DO PLANO",IF(COUNTIFS($B$2:B291,B291,$C$2:C291,C291,$F$2:F291,F291)&gt;1,"DUPLICADO","OK")))))))</f>
        <v/>
      </c>
    </row>
    <row r="292" ht="15" customHeight="1" s="22">
      <c r="A292" s="38" t="n"/>
      <c r="B292" s="52">
        <f>IF(A292="","",DATE(YEAR(A292),MONTH(A292),1))</f>
        <v/>
      </c>
      <c r="C292" s="37" t="n"/>
      <c r="D292" s="42">
        <f>IF(C292="","",IFERROR(INDEX(Perguntas!$B$2:$B$31,MATCH(C292,Perguntas!$A$2:$A$31,0)),"ID inválido"))</f>
        <v/>
      </c>
      <c r="E292" s="42">
        <f>IF(C292="","",IFERROR(INDEX(Perguntas!$C$2:$C$31,MATCH(C292,Perguntas!$A$2:$A$31,0)),""))</f>
        <v/>
      </c>
      <c r="F292" s="37" t="n"/>
      <c r="G292" s="37" t="n"/>
      <c r="H292" s="53" t="n"/>
      <c r="I292" s="53" t="n"/>
      <c r="J292" s="37" t="n"/>
      <c r="K292" s="53" t="n"/>
      <c r="L292" s="53" t="n"/>
      <c r="M292" s="53" t="n"/>
      <c r="N292" s="54" t="n"/>
      <c r="O292" s="55">
        <f>IF(COUNTA(A292,C292,F292,G292)=0,"",IF(OR(A292="",C292="",F292="",G292=""),"INCOMPLETO",IF(COUNTIF(Perguntas!$A$2:$A$31,C292)=0,"ID INVÁLIDO",IF(COUNTIF(Perguntas!$A$22:$A$31,C292)&gt;0,"EXTRA",IF(INDEX(Perguntas!$C$2:$C$21,MATCH(C292,Perguntas!$A$2:$A$21,0))="","PERGUNTA VAZIA",IF(COUNTIFS(Plataformas!$A$2:$A$7,F292,Plataformas!$C$2:$C$7,"Sim")=0,"FORA DO PLANO",IF(COUNTIFS($B$2:B292,B292,$C$2:C292,C292,$F$2:F292,F292)&gt;1,"DUPLICADO","OK")))))))</f>
        <v/>
      </c>
    </row>
    <row r="293" ht="15" customHeight="1" s="22">
      <c r="A293" s="38" t="n"/>
      <c r="B293" s="56">
        <f>IF(A293="","",DATE(YEAR(A293),MONTH(A293),1))</f>
        <v/>
      </c>
      <c r="C293" s="37" t="n"/>
      <c r="D293" s="43">
        <f>IF(C293="","",IFERROR(INDEX(Perguntas!$B$2:$B$31,MATCH(C293,Perguntas!$A$2:$A$31,0)),"ID inválido"))</f>
        <v/>
      </c>
      <c r="E293" s="43">
        <f>IF(C293="","",IFERROR(INDEX(Perguntas!$C$2:$C$31,MATCH(C293,Perguntas!$A$2:$A$31,0)),""))</f>
        <v/>
      </c>
      <c r="F293" s="37" t="n"/>
      <c r="G293" s="37" t="n"/>
      <c r="H293" s="53" t="n"/>
      <c r="I293" s="53" t="n"/>
      <c r="J293" s="37" t="n"/>
      <c r="K293" s="53" t="n"/>
      <c r="L293" s="53" t="n"/>
      <c r="M293" s="53" t="n"/>
      <c r="N293" s="54" t="n"/>
      <c r="O293" s="57">
        <f>IF(COUNTA(A293,C293,F293,G293)=0,"",IF(OR(A293="",C293="",F293="",G293=""),"INCOMPLETO",IF(COUNTIF(Perguntas!$A$2:$A$31,C293)=0,"ID INVÁLIDO",IF(COUNTIF(Perguntas!$A$22:$A$31,C293)&gt;0,"EXTRA",IF(INDEX(Perguntas!$C$2:$C$21,MATCH(C293,Perguntas!$A$2:$A$21,0))="","PERGUNTA VAZIA",IF(COUNTIFS(Plataformas!$A$2:$A$7,F293,Plataformas!$C$2:$C$7,"Sim")=0,"FORA DO PLANO",IF(COUNTIFS($B$2:B293,B293,$C$2:C293,C293,$F$2:F293,F293)&gt;1,"DUPLICADO","OK")))))))</f>
        <v/>
      </c>
    </row>
    <row r="294" ht="15" customHeight="1" s="22">
      <c r="A294" s="38" t="n"/>
      <c r="B294" s="52">
        <f>IF(A294="","",DATE(YEAR(A294),MONTH(A294),1))</f>
        <v/>
      </c>
      <c r="C294" s="37" t="n"/>
      <c r="D294" s="42">
        <f>IF(C294="","",IFERROR(INDEX(Perguntas!$B$2:$B$31,MATCH(C294,Perguntas!$A$2:$A$31,0)),"ID inválido"))</f>
        <v/>
      </c>
      <c r="E294" s="42">
        <f>IF(C294="","",IFERROR(INDEX(Perguntas!$C$2:$C$31,MATCH(C294,Perguntas!$A$2:$A$31,0)),""))</f>
        <v/>
      </c>
      <c r="F294" s="37" t="n"/>
      <c r="G294" s="37" t="n"/>
      <c r="H294" s="53" t="n"/>
      <c r="I294" s="53" t="n"/>
      <c r="J294" s="37" t="n"/>
      <c r="K294" s="53" t="n"/>
      <c r="L294" s="53" t="n"/>
      <c r="M294" s="53" t="n"/>
      <c r="N294" s="54" t="n"/>
      <c r="O294" s="55">
        <f>IF(COUNTA(A294,C294,F294,G294)=0,"",IF(OR(A294="",C294="",F294="",G294=""),"INCOMPLETO",IF(COUNTIF(Perguntas!$A$2:$A$31,C294)=0,"ID INVÁLIDO",IF(COUNTIF(Perguntas!$A$22:$A$31,C294)&gt;0,"EXTRA",IF(INDEX(Perguntas!$C$2:$C$21,MATCH(C294,Perguntas!$A$2:$A$21,0))="","PERGUNTA VAZIA",IF(COUNTIFS(Plataformas!$A$2:$A$7,F294,Plataformas!$C$2:$C$7,"Sim")=0,"FORA DO PLANO",IF(COUNTIFS($B$2:B294,B294,$C$2:C294,C294,$F$2:F294,F294)&gt;1,"DUPLICADO","OK")))))))</f>
        <v/>
      </c>
    </row>
    <row r="295" ht="15" customHeight="1" s="22">
      <c r="A295" s="38" t="n"/>
      <c r="B295" s="56">
        <f>IF(A295="","",DATE(YEAR(A295),MONTH(A295),1))</f>
        <v/>
      </c>
      <c r="C295" s="37" t="n"/>
      <c r="D295" s="43">
        <f>IF(C295="","",IFERROR(INDEX(Perguntas!$B$2:$B$31,MATCH(C295,Perguntas!$A$2:$A$31,0)),"ID inválido"))</f>
        <v/>
      </c>
      <c r="E295" s="43">
        <f>IF(C295="","",IFERROR(INDEX(Perguntas!$C$2:$C$31,MATCH(C295,Perguntas!$A$2:$A$31,0)),""))</f>
        <v/>
      </c>
      <c r="F295" s="37" t="n"/>
      <c r="G295" s="37" t="n"/>
      <c r="H295" s="53" t="n"/>
      <c r="I295" s="53" t="n"/>
      <c r="J295" s="37" t="n"/>
      <c r="K295" s="53" t="n"/>
      <c r="L295" s="53" t="n"/>
      <c r="M295" s="53" t="n"/>
      <c r="N295" s="54" t="n"/>
      <c r="O295" s="57">
        <f>IF(COUNTA(A295,C295,F295,G295)=0,"",IF(OR(A295="",C295="",F295="",G295=""),"INCOMPLETO",IF(COUNTIF(Perguntas!$A$2:$A$31,C295)=0,"ID INVÁLIDO",IF(COUNTIF(Perguntas!$A$22:$A$31,C295)&gt;0,"EXTRA",IF(INDEX(Perguntas!$C$2:$C$21,MATCH(C295,Perguntas!$A$2:$A$21,0))="","PERGUNTA VAZIA",IF(COUNTIFS(Plataformas!$A$2:$A$7,F295,Plataformas!$C$2:$C$7,"Sim")=0,"FORA DO PLANO",IF(COUNTIFS($B$2:B295,B295,$C$2:C295,C295,$F$2:F295,F295)&gt;1,"DUPLICADO","OK")))))))</f>
        <v/>
      </c>
    </row>
    <row r="296" ht="15" customHeight="1" s="22">
      <c r="A296" s="38" t="n"/>
      <c r="B296" s="52">
        <f>IF(A296="","",DATE(YEAR(A296),MONTH(A296),1))</f>
        <v/>
      </c>
      <c r="C296" s="37" t="n"/>
      <c r="D296" s="42">
        <f>IF(C296="","",IFERROR(INDEX(Perguntas!$B$2:$B$31,MATCH(C296,Perguntas!$A$2:$A$31,0)),"ID inválido"))</f>
        <v/>
      </c>
      <c r="E296" s="42">
        <f>IF(C296="","",IFERROR(INDEX(Perguntas!$C$2:$C$31,MATCH(C296,Perguntas!$A$2:$A$31,0)),""))</f>
        <v/>
      </c>
      <c r="F296" s="37" t="n"/>
      <c r="G296" s="37" t="n"/>
      <c r="H296" s="53" t="n"/>
      <c r="I296" s="53" t="n"/>
      <c r="J296" s="37" t="n"/>
      <c r="K296" s="53" t="n"/>
      <c r="L296" s="53" t="n"/>
      <c r="M296" s="53" t="n"/>
      <c r="N296" s="54" t="n"/>
      <c r="O296" s="55">
        <f>IF(COUNTA(A296,C296,F296,G296)=0,"",IF(OR(A296="",C296="",F296="",G296=""),"INCOMPLETO",IF(COUNTIF(Perguntas!$A$2:$A$31,C296)=0,"ID INVÁLIDO",IF(COUNTIF(Perguntas!$A$22:$A$31,C296)&gt;0,"EXTRA",IF(INDEX(Perguntas!$C$2:$C$21,MATCH(C296,Perguntas!$A$2:$A$21,0))="","PERGUNTA VAZIA",IF(COUNTIFS(Plataformas!$A$2:$A$7,F296,Plataformas!$C$2:$C$7,"Sim")=0,"FORA DO PLANO",IF(COUNTIFS($B$2:B296,B296,$C$2:C296,C296,$F$2:F296,F296)&gt;1,"DUPLICADO","OK")))))))</f>
        <v/>
      </c>
    </row>
    <row r="297" ht="15" customHeight="1" s="22">
      <c r="A297" s="38" t="n"/>
      <c r="B297" s="56">
        <f>IF(A297="","",DATE(YEAR(A297),MONTH(A297),1))</f>
        <v/>
      </c>
      <c r="C297" s="37" t="n"/>
      <c r="D297" s="43">
        <f>IF(C297="","",IFERROR(INDEX(Perguntas!$B$2:$B$31,MATCH(C297,Perguntas!$A$2:$A$31,0)),"ID inválido"))</f>
        <v/>
      </c>
      <c r="E297" s="43">
        <f>IF(C297="","",IFERROR(INDEX(Perguntas!$C$2:$C$31,MATCH(C297,Perguntas!$A$2:$A$31,0)),""))</f>
        <v/>
      </c>
      <c r="F297" s="37" t="n"/>
      <c r="G297" s="37" t="n"/>
      <c r="H297" s="53" t="n"/>
      <c r="I297" s="53" t="n"/>
      <c r="J297" s="37" t="n"/>
      <c r="K297" s="53" t="n"/>
      <c r="L297" s="53" t="n"/>
      <c r="M297" s="53" t="n"/>
      <c r="N297" s="54" t="n"/>
      <c r="O297" s="57">
        <f>IF(COUNTA(A297,C297,F297,G297)=0,"",IF(OR(A297="",C297="",F297="",G297=""),"INCOMPLETO",IF(COUNTIF(Perguntas!$A$2:$A$31,C297)=0,"ID INVÁLIDO",IF(COUNTIF(Perguntas!$A$22:$A$31,C297)&gt;0,"EXTRA",IF(INDEX(Perguntas!$C$2:$C$21,MATCH(C297,Perguntas!$A$2:$A$21,0))="","PERGUNTA VAZIA",IF(COUNTIFS(Plataformas!$A$2:$A$7,F297,Plataformas!$C$2:$C$7,"Sim")=0,"FORA DO PLANO",IF(COUNTIFS($B$2:B297,B297,$C$2:C297,C297,$F$2:F297,F297)&gt;1,"DUPLICADO","OK")))))))</f>
        <v/>
      </c>
    </row>
    <row r="298" ht="15" customHeight="1" s="22">
      <c r="A298" s="38" t="n"/>
      <c r="B298" s="52">
        <f>IF(A298="","",DATE(YEAR(A298),MONTH(A298),1))</f>
        <v/>
      </c>
      <c r="C298" s="37" t="n"/>
      <c r="D298" s="42">
        <f>IF(C298="","",IFERROR(INDEX(Perguntas!$B$2:$B$31,MATCH(C298,Perguntas!$A$2:$A$31,0)),"ID inválido"))</f>
        <v/>
      </c>
      <c r="E298" s="42">
        <f>IF(C298="","",IFERROR(INDEX(Perguntas!$C$2:$C$31,MATCH(C298,Perguntas!$A$2:$A$31,0)),""))</f>
        <v/>
      </c>
      <c r="F298" s="37" t="n"/>
      <c r="G298" s="37" t="n"/>
      <c r="H298" s="53" t="n"/>
      <c r="I298" s="53" t="n"/>
      <c r="J298" s="37" t="n"/>
      <c r="K298" s="53" t="n"/>
      <c r="L298" s="53" t="n"/>
      <c r="M298" s="53" t="n"/>
      <c r="N298" s="54" t="n"/>
      <c r="O298" s="55">
        <f>IF(COUNTA(A298,C298,F298,G298)=0,"",IF(OR(A298="",C298="",F298="",G298=""),"INCOMPLETO",IF(COUNTIF(Perguntas!$A$2:$A$31,C298)=0,"ID INVÁLIDO",IF(COUNTIF(Perguntas!$A$22:$A$31,C298)&gt;0,"EXTRA",IF(INDEX(Perguntas!$C$2:$C$21,MATCH(C298,Perguntas!$A$2:$A$21,0))="","PERGUNTA VAZIA",IF(COUNTIFS(Plataformas!$A$2:$A$7,F298,Plataformas!$C$2:$C$7,"Sim")=0,"FORA DO PLANO",IF(COUNTIFS($B$2:B298,B298,$C$2:C298,C298,$F$2:F298,F298)&gt;1,"DUPLICADO","OK")))))))</f>
        <v/>
      </c>
    </row>
    <row r="299" ht="15" customHeight="1" s="22">
      <c r="A299" s="38" t="n"/>
      <c r="B299" s="56">
        <f>IF(A299="","",DATE(YEAR(A299),MONTH(A299),1))</f>
        <v/>
      </c>
      <c r="C299" s="37" t="n"/>
      <c r="D299" s="43">
        <f>IF(C299="","",IFERROR(INDEX(Perguntas!$B$2:$B$31,MATCH(C299,Perguntas!$A$2:$A$31,0)),"ID inválido"))</f>
        <v/>
      </c>
      <c r="E299" s="43">
        <f>IF(C299="","",IFERROR(INDEX(Perguntas!$C$2:$C$31,MATCH(C299,Perguntas!$A$2:$A$31,0)),""))</f>
        <v/>
      </c>
      <c r="F299" s="37" t="n"/>
      <c r="G299" s="37" t="n"/>
      <c r="H299" s="53" t="n"/>
      <c r="I299" s="53" t="n"/>
      <c r="J299" s="37" t="n"/>
      <c r="K299" s="53" t="n"/>
      <c r="L299" s="53" t="n"/>
      <c r="M299" s="53" t="n"/>
      <c r="N299" s="54" t="n"/>
      <c r="O299" s="57">
        <f>IF(COUNTA(A299,C299,F299,G299)=0,"",IF(OR(A299="",C299="",F299="",G299=""),"INCOMPLETO",IF(COUNTIF(Perguntas!$A$2:$A$31,C299)=0,"ID INVÁLIDO",IF(COUNTIF(Perguntas!$A$22:$A$31,C299)&gt;0,"EXTRA",IF(INDEX(Perguntas!$C$2:$C$21,MATCH(C299,Perguntas!$A$2:$A$21,0))="","PERGUNTA VAZIA",IF(COUNTIFS(Plataformas!$A$2:$A$7,F299,Plataformas!$C$2:$C$7,"Sim")=0,"FORA DO PLANO",IF(COUNTIFS($B$2:B299,B299,$C$2:C299,C299,$F$2:F299,F299)&gt;1,"DUPLICADO","OK")))))))</f>
        <v/>
      </c>
    </row>
    <row r="300" ht="15" customHeight="1" s="22">
      <c r="A300" s="38" t="n"/>
      <c r="B300" s="52">
        <f>IF(A300="","",DATE(YEAR(A300),MONTH(A300),1))</f>
        <v/>
      </c>
      <c r="C300" s="37" t="n"/>
      <c r="D300" s="42">
        <f>IF(C300="","",IFERROR(INDEX(Perguntas!$B$2:$B$31,MATCH(C300,Perguntas!$A$2:$A$31,0)),"ID inválido"))</f>
        <v/>
      </c>
      <c r="E300" s="42">
        <f>IF(C300="","",IFERROR(INDEX(Perguntas!$C$2:$C$31,MATCH(C300,Perguntas!$A$2:$A$31,0)),""))</f>
        <v/>
      </c>
      <c r="F300" s="37" t="n"/>
      <c r="G300" s="37" t="n"/>
      <c r="H300" s="53" t="n"/>
      <c r="I300" s="53" t="n"/>
      <c r="J300" s="37" t="n"/>
      <c r="K300" s="53" t="n"/>
      <c r="L300" s="53" t="n"/>
      <c r="M300" s="53" t="n"/>
      <c r="N300" s="54" t="n"/>
      <c r="O300" s="55">
        <f>IF(COUNTA(A300,C300,F300,G300)=0,"",IF(OR(A300="",C300="",F300="",G300=""),"INCOMPLETO",IF(COUNTIF(Perguntas!$A$2:$A$31,C300)=0,"ID INVÁLIDO",IF(COUNTIF(Perguntas!$A$22:$A$31,C300)&gt;0,"EXTRA",IF(INDEX(Perguntas!$C$2:$C$21,MATCH(C300,Perguntas!$A$2:$A$21,0))="","PERGUNTA VAZIA",IF(COUNTIFS(Plataformas!$A$2:$A$7,F300,Plataformas!$C$2:$C$7,"Sim")=0,"FORA DO PLANO",IF(COUNTIFS($B$2:B300,B300,$C$2:C300,C300,$F$2:F300,F300)&gt;1,"DUPLICADO","OK")))))))</f>
        <v/>
      </c>
    </row>
    <row r="301" ht="15" customHeight="1" s="22">
      <c r="A301" s="38" t="n"/>
      <c r="B301" s="56">
        <f>IF(A301="","",DATE(YEAR(A301),MONTH(A301),1))</f>
        <v/>
      </c>
      <c r="C301" s="37" t="n"/>
      <c r="D301" s="43">
        <f>IF(C301="","",IFERROR(INDEX(Perguntas!$B$2:$B$31,MATCH(C301,Perguntas!$A$2:$A$31,0)),"ID inválido"))</f>
        <v/>
      </c>
      <c r="E301" s="43">
        <f>IF(C301="","",IFERROR(INDEX(Perguntas!$C$2:$C$31,MATCH(C301,Perguntas!$A$2:$A$31,0)),""))</f>
        <v/>
      </c>
      <c r="F301" s="37" t="n"/>
      <c r="G301" s="37" t="n"/>
      <c r="H301" s="53" t="n"/>
      <c r="I301" s="53" t="n"/>
      <c r="J301" s="37" t="n"/>
      <c r="K301" s="53" t="n"/>
      <c r="L301" s="53" t="n"/>
      <c r="M301" s="53" t="n"/>
      <c r="N301" s="54" t="n"/>
      <c r="O301" s="57">
        <f>IF(COUNTA(A301,C301,F301,G301)=0,"",IF(OR(A301="",C301="",F301="",G301=""),"INCOMPLETO",IF(COUNTIF(Perguntas!$A$2:$A$31,C301)=0,"ID INVÁLIDO",IF(COUNTIF(Perguntas!$A$22:$A$31,C301)&gt;0,"EXTRA",IF(INDEX(Perguntas!$C$2:$C$21,MATCH(C301,Perguntas!$A$2:$A$21,0))="","PERGUNTA VAZIA",IF(COUNTIFS(Plataformas!$A$2:$A$7,F301,Plataformas!$C$2:$C$7,"Sim")=0,"FORA DO PLANO",IF(COUNTIFS($B$2:B301,B301,$C$2:C301,C301,$F$2:F301,F301)&gt;1,"DUPLICADO","OK")))))))</f>
        <v/>
      </c>
    </row>
    <row r="302" ht="15" customHeight="1" s="22">
      <c r="A302" s="38" t="n"/>
      <c r="B302" s="52">
        <f>IF(A302="","",DATE(YEAR(A302),MONTH(A302),1))</f>
        <v/>
      </c>
      <c r="C302" s="37" t="n"/>
      <c r="D302" s="42">
        <f>IF(C302="","",IFERROR(INDEX(Perguntas!$B$2:$B$31,MATCH(C302,Perguntas!$A$2:$A$31,0)),"ID inválido"))</f>
        <v/>
      </c>
      <c r="E302" s="42">
        <f>IF(C302="","",IFERROR(INDEX(Perguntas!$C$2:$C$31,MATCH(C302,Perguntas!$A$2:$A$31,0)),""))</f>
        <v/>
      </c>
      <c r="F302" s="37" t="n"/>
      <c r="G302" s="37" t="n"/>
      <c r="H302" s="53" t="n"/>
      <c r="I302" s="53" t="n"/>
      <c r="J302" s="37" t="n"/>
      <c r="K302" s="53" t="n"/>
      <c r="L302" s="53" t="n"/>
      <c r="M302" s="53" t="n"/>
      <c r="N302" s="54" t="n"/>
      <c r="O302" s="55">
        <f>IF(COUNTA(A302,C302,F302,G302)=0,"",IF(OR(A302="",C302="",F302="",G302=""),"INCOMPLETO",IF(COUNTIF(Perguntas!$A$2:$A$31,C302)=0,"ID INVÁLIDO",IF(COUNTIF(Perguntas!$A$22:$A$31,C302)&gt;0,"EXTRA",IF(INDEX(Perguntas!$C$2:$C$21,MATCH(C302,Perguntas!$A$2:$A$21,0))="","PERGUNTA VAZIA",IF(COUNTIFS(Plataformas!$A$2:$A$7,F302,Plataformas!$C$2:$C$7,"Sim")=0,"FORA DO PLANO",IF(COUNTIFS($B$2:B302,B302,$C$2:C302,C302,$F$2:F302,F302)&gt;1,"DUPLICADO","OK")))))))</f>
        <v/>
      </c>
    </row>
    <row r="303" ht="15" customHeight="1" s="22">
      <c r="A303" s="38" t="n"/>
      <c r="B303" s="56">
        <f>IF(A303="","",DATE(YEAR(A303),MONTH(A303),1))</f>
        <v/>
      </c>
      <c r="C303" s="37" t="n"/>
      <c r="D303" s="43">
        <f>IF(C303="","",IFERROR(INDEX(Perguntas!$B$2:$B$31,MATCH(C303,Perguntas!$A$2:$A$31,0)),"ID inválido"))</f>
        <v/>
      </c>
      <c r="E303" s="43">
        <f>IF(C303="","",IFERROR(INDEX(Perguntas!$C$2:$C$31,MATCH(C303,Perguntas!$A$2:$A$31,0)),""))</f>
        <v/>
      </c>
      <c r="F303" s="37" t="n"/>
      <c r="G303" s="37" t="n"/>
      <c r="H303" s="53" t="n"/>
      <c r="I303" s="53" t="n"/>
      <c r="J303" s="37" t="n"/>
      <c r="K303" s="53" t="n"/>
      <c r="L303" s="53" t="n"/>
      <c r="M303" s="53" t="n"/>
      <c r="N303" s="54" t="n"/>
      <c r="O303" s="57">
        <f>IF(COUNTA(A303,C303,F303,G303)=0,"",IF(OR(A303="",C303="",F303="",G303=""),"INCOMPLETO",IF(COUNTIF(Perguntas!$A$2:$A$31,C303)=0,"ID INVÁLIDO",IF(COUNTIF(Perguntas!$A$22:$A$31,C303)&gt;0,"EXTRA",IF(INDEX(Perguntas!$C$2:$C$21,MATCH(C303,Perguntas!$A$2:$A$21,0))="","PERGUNTA VAZIA",IF(COUNTIFS(Plataformas!$A$2:$A$7,F303,Plataformas!$C$2:$C$7,"Sim")=0,"FORA DO PLANO",IF(COUNTIFS($B$2:B303,B303,$C$2:C303,C303,$F$2:F303,F303)&gt;1,"DUPLICADO","OK")))))))</f>
        <v/>
      </c>
    </row>
    <row r="304" ht="15" customHeight="1" s="22">
      <c r="A304" s="38" t="n"/>
      <c r="B304" s="52">
        <f>IF(A304="","",DATE(YEAR(A304),MONTH(A304),1))</f>
        <v/>
      </c>
      <c r="C304" s="37" t="n"/>
      <c r="D304" s="42">
        <f>IF(C304="","",IFERROR(INDEX(Perguntas!$B$2:$B$31,MATCH(C304,Perguntas!$A$2:$A$31,0)),"ID inválido"))</f>
        <v/>
      </c>
      <c r="E304" s="42">
        <f>IF(C304="","",IFERROR(INDEX(Perguntas!$C$2:$C$31,MATCH(C304,Perguntas!$A$2:$A$31,0)),""))</f>
        <v/>
      </c>
      <c r="F304" s="37" t="n"/>
      <c r="G304" s="37" t="n"/>
      <c r="H304" s="53" t="n"/>
      <c r="I304" s="53" t="n"/>
      <c r="J304" s="37" t="n"/>
      <c r="K304" s="53" t="n"/>
      <c r="L304" s="53" t="n"/>
      <c r="M304" s="53" t="n"/>
      <c r="N304" s="54" t="n"/>
      <c r="O304" s="55">
        <f>IF(COUNTA(A304,C304,F304,G304)=0,"",IF(OR(A304="",C304="",F304="",G304=""),"INCOMPLETO",IF(COUNTIF(Perguntas!$A$2:$A$31,C304)=0,"ID INVÁLIDO",IF(COUNTIF(Perguntas!$A$22:$A$31,C304)&gt;0,"EXTRA",IF(INDEX(Perguntas!$C$2:$C$21,MATCH(C304,Perguntas!$A$2:$A$21,0))="","PERGUNTA VAZIA",IF(COUNTIFS(Plataformas!$A$2:$A$7,F304,Plataformas!$C$2:$C$7,"Sim")=0,"FORA DO PLANO",IF(COUNTIFS($B$2:B304,B304,$C$2:C304,C304,$F$2:F304,F304)&gt;1,"DUPLICADO","OK")))))))</f>
        <v/>
      </c>
    </row>
    <row r="305" ht="15" customHeight="1" s="22">
      <c r="A305" s="38" t="n"/>
      <c r="B305" s="56">
        <f>IF(A305="","",DATE(YEAR(A305),MONTH(A305),1))</f>
        <v/>
      </c>
      <c r="C305" s="37" t="n"/>
      <c r="D305" s="43">
        <f>IF(C305="","",IFERROR(INDEX(Perguntas!$B$2:$B$31,MATCH(C305,Perguntas!$A$2:$A$31,0)),"ID inválido"))</f>
        <v/>
      </c>
      <c r="E305" s="43">
        <f>IF(C305="","",IFERROR(INDEX(Perguntas!$C$2:$C$31,MATCH(C305,Perguntas!$A$2:$A$31,0)),""))</f>
        <v/>
      </c>
      <c r="F305" s="37" t="n"/>
      <c r="G305" s="37" t="n"/>
      <c r="H305" s="53" t="n"/>
      <c r="I305" s="53" t="n"/>
      <c r="J305" s="37" t="n"/>
      <c r="K305" s="53" t="n"/>
      <c r="L305" s="53" t="n"/>
      <c r="M305" s="53" t="n"/>
      <c r="N305" s="54" t="n"/>
      <c r="O305" s="57">
        <f>IF(COUNTA(A305,C305,F305,G305)=0,"",IF(OR(A305="",C305="",F305="",G305=""),"INCOMPLETO",IF(COUNTIF(Perguntas!$A$2:$A$31,C305)=0,"ID INVÁLIDO",IF(COUNTIF(Perguntas!$A$22:$A$31,C305)&gt;0,"EXTRA",IF(INDEX(Perguntas!$C$2:$C$21,MATCH(C305,Perguntas!$A$2:$A$21,0))="","PERGUNTA VAZIA",IF(COUNTIFS(Plataformas!$A$2:$A$7,F305,Plataformas!$C$2:$C$7,"Sim")=0,"FORA DO PLANO",IF(COUNTIFS($B$2:B305,B305,$C$2:C305,C305,$F$2:F305,F305)&gt;1,"DUPLICADO","OK")))))))</f>
        <v/>
      </c>
    </row>
    <row r="306" ht="15" customHeight="1" s="22">
      <c r="A306" s="38" t="n"/>
      <c r="B306" s="52">
        <f>IF(A306="","",DATE(YEAR(A306),MONTH(A306),1))</f>
        <v/>
      </c>
      <c r="C306" s="37" t="n"/>
      <c r="D306" s="42">
        <f>IF(C306="","",IFERROR(INDEX(Perguntas!$B$2:$B$31,MATCH(C306,Perguntas!$A$2:$A$31,0)),"ID inválido"))</f>
        <v/>
      </c>
      <c r="E306" s="42">
        <f>IF(C306="","",IFERROR(INDEX(Perguntas!$C$2:$C$31,MATCH(C306,Perguntas!$A$2:$A$31,0)),""))</f>
        <v/>
      </c>
      <c r="F306" s="37" t="n"/>
      <c r="G306" s="37" t="n"/>
      <c r="H306" s="53" t="n"/>
      <c r="I306" s="53" t="n"/>
      <c r="J306" s="37" t="n"/>
      <c r="K306" s="53" t="n"/>
      <c r="L306" s="53" t="n"/>
      <c r="M306" s="53" t="n"/>
      <c r="N306" s="54" t="n"/>
      <c r="O306" s="55">
        <f>IF(COUNTA(A306,C306,F306,G306)=0,"",IF(OR(A306="",C306="",F306="",G306=""),"INCOMPLETO",IF(COUNTIF(Perguntas!$A$2:$A$31,C306)=0,"ID INVÁLIDO",IF(COUNTIF(Perguntas!$A$22:$A$31,C306)&gt;0,"EXTRA",IF(INDEX(Perguntas!$C$2:$C$21,MATCH(C306,Perguntas!$A$2:$A$21,0))="","PERGUNTA VAZIA",IF(COUNTIFS(Plataformas!$A$2:$A$7,F306,Plataformas!$C$2:$C$7,"Sim")=0,"FORA DO PLANO",IF(COUNTIFS($B$2:B306,B306,$C$2:C306,C306,$F$2:F306,F306)&gt;1,"DUPLICADO","OK")))))))</f>
        <v/>
      </c>
    </row>
    <row r="307" ht="15" customHeight="1" s="22">
      <c r="A307" s="38" t="n"/>
      <c r="B307" s="56">
        <f>IF(A307="","",DATE(YEAR(A307),MONTH(A307),1))</f>
        <v/>
      </c>
      <c r="C307" s="37" t="n"/>
      <c r="D307" s="43">
        <f>IF(C307="","",IFERROR(INDEX(Perguntas!$B$2:$B$31,MATCH(C307,Perguntas!$A$2:$A$31,0)),"ID inválido"))</f>
        <v/>
      </c>
      <c r="E307" s="43">
        <f>IF(C307="","",IFERROR(INDEX(Perguntas!$C$2:$C$31,MATCH(C307,Perguntas!$A$2:$A$31,0)),""))</f>
        <v/>
      </c>
      <c r="F307" s="37" t="n"/>
      <c r="G307" s="37" t="n"/>
      <c r="H307" s="53" t="n"/>
      <c r="I307" s="53" t="n"/>
      <c r="J307" s="37" t="n"/>
      <c r="K307" s="53" t="n"/>
      <c r="L307" s="53" t="n"/>
      <c r="M307" s="53" t="n"/>
      <c r="N307" s="54" t="n"/>
      <c r="O307" s="57">
        <f>IF(COUNTA(A307,C307,F307,G307)=0,"",IF(OR(A307="",C307="",F307="",G307=""),"INCOMPLETO",IF(COUNTIF(Perguntas!$A$2:$A$31,C307)=0,"ID INVÁLIDO",IF(COUNTIF(Perguntas!$A$22:$A$31,C307)&gt;0,"EXTRA",IF(INDEX(Perguntas!$C$2:$C$21,MATCH(C307,Perguntas!$A$2:$A$21,0))="","PERGUNTA VAZIA",IF(COUNTIFS(Plataformas!$A$2:$A$7,F307,Plataformas!$C$2:$C$7,"Sim")=0,"FORA DO PLANO",IF(COUNTIFS($B$2:B307,B307,$C$2:C307,C307,$F$2:F307,F307)&gt;1,"DUPLICADO","OK")))))))</f>
        <v/>
      </c>
    </row>
    <row r="308" ht="15" customHeight="1" s="22">
      <c r="A308" s="38" t="n"/>
      <c r="B308" s="52">
        <f>IF(A308="","",DATE(YEAR(A308),MONTH(A308),1))</f>
        <v/>
      </c>
      <c r="C308" s="37" t="n"/>
      <c r="D308" s="42">
        <f>IF(C308="","",IFERROR(INDEX(Perguntas!$B$2:$B$31,MATCH(C308,Perguntas!$A$2:$A$31,0)),"ID inválido"))</f>
        <v/>
      </c>
      <c r="E308" s="42">
        <f>IF(C308="","",IFERROR(INDEX(Perguntas!$C$2:$C$31,MATCH(C308,Perguntas!$A$2:$A$31,0)),""))</f>
        <v/>
      </c>
      <c r="F308" s="37" t="n"/>
      <c r="G308" s="37" t="n"/>
      <c r="H308" s="53" t="n"/>
      <c r="I308" s="53" t="n"/>
      <c r="J308" s="37" t="n"/>
      <c r="K308" s="53" t="n"/>
      <c r="L308" s="53" t="n"/>
      <c r="M308" s="53" t="n"/>
      <c r="N308" s="54" t="n"/>
      <c r="O308" s="55">
        <f>IF(COUNTA(A308,C308,F308,G308)=0,"",IF(OR(A308="",C308="",F308="",G308=""),"INCOMPLETO",IF(COUNTIF(Perguntas!$A$2:$A$31,C308)=0,"ID INVÁLIDO",IF(COUNTIF(Perguntas!$A$22:$A$31,C308)&gt;0,"EXTRA",IF(INDEX(Perguntas!$C$2:$C$21,MATCH(C308,Perguntas!$A$2:$A$21,0))="","PERGUNTA VAZIA",IF(COUNTIFS(Plataformas!$A$2:$A$7,F308,Plataformas!$C$2:$C$7,"Sim")=0,"FORA DO PLANO",IF(COUNTIFS($B$2:B308,B308,$C$2:C308,C308,$F$2:F308,F308)&gt;1,"DUPLICADO","OK")))))))</f>
        <v/>
      </c>
    </row>
    <row r="309" ht="15" customHeight="1" s="22">
      <c r="A309" s="38" t="n"/>
      <c r="B309" s="56">
        <f>IF(A309="","",DATE(YEAR(A309),MONTH(A309),1))</f>
        <v/>
      </c>
      <c r="C309" s="37" t="n"/>
      <c r="D309" s="43">
        <f>IF(C309="","",IFERROR(INDEX(Perguntas!$B$2:$B$31,MATCH(C309,Perguntas!$A$2:$A$31,0)),"ID inválido"))</f>
        <v/>
      </c>
      <c r="E309" s="43">
        <f>IF(C309="","",IFERROR(INDEX(Perguntas!$C$2:$C$31,MATCH(C309,Perguntas!$A$2:$A$31,0)),""))</f>
        <v/>
      </c>
      <c r="F309" s="37" t="n"/>
      <c r="G309" s="37" t="n"/>
      <c r="H309" s="53" t="n"/>
      <c r="I309" s="53" t="n"/>
      <c r="J309" s="37" t="n"/>
      <c r="K309" s="53" t="n"/>
      <c r="L309" s="53" t="n"/>
      <c r="M309" s="53" t="n"/>
      <c r="N309" s="54" t="n"/>
      <c r="O309" s="57">
        <f>IF(COUNTA(A309,C309,F309,G309)=0,"",IF(OR(A309="",C309="",F309="",G309=""),"INCOMPLETO",IF(COUNTIF(Perguntas!$A$2:$A$31,C309)=0,"ID INVÁLIDO",IF(COUNTIF(Perguntas!$A$22:$A$31,C309)&gt;0,"EXTRA",IF(INDEX(Perguntas!$C$2:$C$21,MATCH(C309,Perguntas!$A$2:$A$21,0))="","PERGUNTA VAZIA",IF(COUNTIFS(Plataformas!$A$2:$A$7,F309,Plataformas!$C$2:$C$7,"Sim")=0,"FORA DO PLANO",IF(COUNTIFS($B$2:B309,B309,$C$2:C309,C309,$F$2:F309,F309)&gt;1,"DUPLICADO","OK")))))))</f>
        <v/>
      </c>
    </row>
    <row r="310" ht="15" customHeight="1" s="22">
      <c r="A310" s="38" t="n"/>
      <c r="B310" s="52">
        <f>IF(A310="","",DATE(YEAR(A310),MONTH(A310),1))</f>
        <v/>
      </c>
      <c r="C310" s="37" t="n"/>
      <c r="D310" s="42">
        <f>IF(C310="","",IFERROR(INDEX(Perguntas!$B$2:$B$31,MATCH(C310,Perguntas!$A$2:$A$31,0)),"ID inválido"))</f>
        <v/>
      </c>
      <c r="E310" s="42">
        <f>IF(C310="","",IFERROR(INDEX(Perguntas!$C$2:$C$31,MATCH(C310,Perguntas!$A$2:$A$31,0)),""))</f>
        <v/>
      </c>
      <c r="F310" s="37" t="n"/>
      <c r="G310" s="37" t="n"/>
      <c r="H310" s="53" t="n"/>
      <c r="I310" s="53" t="n"/>
      <c r="J310" s="37" t="n"/>
      <c r="K310" s="53" t="n"/>
      <c r="L310" s="53" t="n"/>
      <c r="M310" s="53" t="n"/>
      <c r="N310" s="54" t="n"/>
      <c r="O310" s="55">
        <f>IF(COUNTA(A310,C310,F310,G310)=0,"",IF(OR(A310="",C310="",F310="",G310=""),"INCOMPLETO",IF(COUNTIF(Perguntas!$A$2:$A$31,C310)=0,"ID INVÁLIDO",IF(COUNTIF(Perguntas!$A$22:$A$31,C310)&gt;0,"EXTRA",IF(INDEX(Perguntas!$C$2:$C$21,MATCH(C310,Perguntas!$A$2:$A$21,0))="","PERGUNTA VAZIA",IF(COUNTIFS(Plataformas!$A$2:$A$7,F310,Plataformas!$C$2:$C$7,"Sim")=0,"FORA DO PLANO",IF(COUNTIFS($B$2:B310,B310,$C$2:C310,C310,$F$2:F310,F310)&gt;1,"DUPLICADO","OK")))))))</f>
        <v/>
      </c>
    </row>
    <row r="311" ht="15" customHeight="1" s="22">
      <c r="A311" s="38" t="n"/>
      <c r="B311" s="56">
        <f>IF(A311="","",DATE(YEAR(A311),MONTH(A311),1))</f>
        <v/>
      </c>
      <c r="C311" s="37" t="n"/>
      <c r="D311" s="43">
        <f>IF(C311="","",IFERROR(INDEX(Perguntas!$B$2:$B$31,MATCH(C311,Perguntas!$A$2:$A$31,0)),"ID inválido"))</f>
        <v/>
      </c>
      <c r="E311" s="43">
        <f>IF(C311="","",IFERROR(INDEX(Perguntas!$C$2:$C$31,MATCH(C311,Perguntas!$A$2:$A$31,0)),""))</f>
        <v/>
      </c>
      <c r="F311" s="37" t="n"/>
      <c r="G311" s="37" t="n"/>
      <c r="H311" s="53" t="n"/>
      <c r="I311" s="53" t="n"/>
      <c r="J311" s="37" t="n"/>
      <c r="K311" s="53" t="n"/>
      <c r="L311" s="53" t="n"/>
      <c r="M311" s="53" t="n"/>
      <c r="N311" s="54" t="n"/>
      <c r="O311" s="57">
        <f>IF(COUNTA(A311,C311,F311,G311)=0,"",IF(OR(A311="",C311="",F311="",G311=""),"INCOMPLETO",IF(COUNTIF(Perguntas!$A$2:$A$31,C311)=0,"ID INVÁLIDO",IF(COUNTIF(Perguntas!$A$22:$A$31,C311)&gt;0,"EXTRA",IF(INDEX(Perguntas!$C$2:$C$21,MATCH(C311,Perguntas!$A$2:$A$21,0))="","PERGUNTA VAZIA",IF(COUNTIFS(Plataformas!$A$2:$A$7,F311,Plataformas!$C$2:$C$7,"Sim")=0,"FORA DO PLANO",IF(COUNTIFS($B$2:B311,B311,$C$2:C311,C311,$F$2:F311,F311)&gt;1,"DUPLICADO","OK")))))))</f>
        <v/>
      </c>
    </row>
    <row r="312" ht="15" customHeight="1" s="22">
      <c r="A312" s="38" t="n"/>
      <c r="B312" s="52">
        <f>IF(A312="","",DATE(YEAR(A312),MONTH(A312),1))</f>
        <v/>
      </c>
      <c r="C312" s="37" t="n"/>
      <c r="D312" s="42">
        <f>IF(C312="","",IFERROR(INDEX(Perguntas!$B$2:$B$31,MATCH(C312,Perguntas!$A$2:$A$31,0)),"ID inválido"))</f>
        <v/>
      </c>
      <c r="E312" s="42">
        <f>IF(C312="","",IFERROR(INDEX(Perguntas!$C$2:$C$31,MATCH(C312,Perguntas!$A$2:$A$31,0)),""))</f>
        <v/>
      </c>
      <c r="F312" s="37" t="n"/>
      <c r="G312" s="37" t="n"/>
      <c r="H312" s="53" t="n"/>
      <c r="I312" s="53" t="n"/>
      <c r="J312" s="37" t="n"/>
      <c r="K312" s="53" t="n"/>
      <c r="L312" s="53" t="n"/>
      <c r="M312" s="53" t="n"/>
      <c r="N312" s="54" t="n"/>
      <c r="O312" s="55">
        <f>IF(COUNTA(A312,C312,F312,G312)=0,"",IF(OR(A312="",C312="",F312="",G312=""),"INCOMPLETO",IF(COUNTIF(Perguntas!$A$2:$A$31,C312)=0,"ID INVÁLIDO",IF(COUNTIF(Perguntas!$A$22:$A$31,C312)&gt;0,"EXTRA",IF(INDEX(Perguntas!$C$2:$C$21,MATCH(C312,Perguntas!$A$2:$A$21,0))="","PERGUNTA VAZIA",IF(COUNTIFS(Plataformas!$A$2:$A$7,F312,Plataformas!$C$2:$C$7,"Sim")=0,"FORA DO PLANO",IF(COUNTIFS($B$2:B312,B312,$C$2:C312,C312,$F$2:F312,F312)&gt;1,"DUPLICADO","OK")))))))</f>
        <v/>
      </c>
    </row>
    <row r="313" ht="15" customHeight="1" s="22">
      <c r="A313" s="38" t="n"/>
      <c r="B313" s="56">
        <f>IF(A313="","",DATE(YEAR(A313),MONTH(A313),1))</f>
        <v/>
      </c>
      <c r="C313" s="37" t="n"/>
      <c r="D313" s="43">
        <f>IF(C313="","",IFERROR(INDEX(Perguntas!$B$2:$B$31,MATCH(C313,Perguntas!$A$2:$A$31,0)),"ID inválido"))</f>
        <v/>
      </c>
      <c r="E313" s="43">
        <f>IF(C313="","",IFERROR(INDEX(Perguntas!$C$2:$C$31,MATCH(C313,Perguntas!$A$2:$A$31,0)),""))</f>
        <v/>
      </c>
      <c r="F313" s="37" t="n"/>
      <c r="G313" s="37" t="n"/>
      <c r="H313" s="53" t="n"/>
      <c r="I313" s="53" t="n"/>
      <c r="J313" s="37" t="n"/>
      <c r="K313" s="53" t="n"/>
      <c r="L313" s="53" t="n"/>
      <c r="M313" s="53" t="n"/>
      <c r="N313" s="54" t="n"/>
      <c r="O313" s="57">
        <f>IF(COUNTA(A313,C313,F313,G313)=0,"",IF(OR(A313="",C313="",F313="",G313=""),"INCOMPLETO",IF(COUNTIF(Perguntas!$A$2:$A$31,C313)=0,"ID INVÁLIDO",IF(COUNTIF(Perguntas!$A$22:$A$31,C313)&gt;0,"EXTRA",IF(INDEX(Perguntas!$C$2:$C$21,MATCH(C313,Perguntas!$A$2:$A$21,0))="","PERGUNTA VAZIA",IF(COUNTIFS(Plataformas!$A$2:$A$7,F313,Plataformas!$C$2:$C$7,"Sim")=0,"FORA DO PLANO",IF(COUNTIFS($B$2:B313,B313,$C$2:C313,C313,$F$2:F313,F313)&gt;1,"DUPLICADO","OK")))))))</f>
        <v/>
      </c>
    </row>
    <row r="314" ht="15" customHeight="1" s="22">
      <c r="A314" s="38" t="n"/>
      <c r="B314" s="52">
        <f>IF(A314="","",DATE(YEAR(A314),MONTH(A314),1))</f>
        <v/>
      </c>
      <c r="C314" s="37" t="n"/>
      <c r="D314" s="42">
        <f>IF(C314="","",IFERROR(INDEX(Perguntas!$B$2:$B$31,MATCH(C314,Perguntas!$A$2:$A$31,0)),"ID inválido"))</f>
        <v/>
      </c>
      <c r="E314" s="42">
        <f>IF(C314="","",IFERROR(INDEX(Perguntas!$C$2:$C$31,MATCH(C314,Perguntas!$A$2:$A$31,0)),""))</f>
        <v/>
      </c>
      <c r="F314" s="37" t="n"/>
      <c r="G314" s="37" t="n"/>
      <c r="H314" s="53" t="n"/>
      <c r="I314" s="53" t="n"/>
      <c r="J314" s="37" t="n"/>
      <c r="K314" s="53" t="n"/>
      <c r="L314" s="53" t="n"/>
      <c r="M314" s="53" t="n"/>
      <c r="N314" s="54" t="n"/>
      <c r="O314" s="55">
        <f>IF(COUNTA(A314,C314,F314,G314)=0,"",IF(OR(A314="",C314="",F314="",G314=""),"INCOMPLETO",IF(COUNTIF(Perguntas!$A$2:$A$31,C314)=0,"ID INVÁLIDO",IF(COUNTIF(Perguntas!$A$22:$A$31,C314)&gt;0,"EXTRA",IF(INDEX(Perguntas!$C$2:$C$21,MATCH(C314,Perguntas!$A$2:$A$21,0))="","PERGUNTA VAZIA",IF(COUNTIFS(Plataformas!$A$2:$A$7,F314,Plataformas!$C$2:$C$7,"Sim")=0,"FORA DO PLANO",IF(COUNTIFS($B$2:B314,B314,$C$2:C314,C314,$F$2:F314,F314)&gt;1,"DUPLICADO","OK")))))))</f>
        <v/>
      </c>
    </row>
    <row r="315" ht="15" customHeight="1" s="22">
      <c r="A315" s="38" t="n"/>
      <c r="B315" s="56">
        <f>IF(A315="","",DATE(YEAR(A315),MONTH(A315),1))</f>
        <v/>
      </c>
      <c r="C315" s="37" t="n"/>
      <c r="D315" s="43">
        <f>IF(C315="","",IFERROR(INDEX(Perguntas!$B$2:$B$31,MATCH(C315,Perguntas!$A$2:$A$31,0)),"ID inválido"))</f>
        <v/>
      </c>
      <c r="E315" s="43">
        <f>IF(C315="","",IFERROR(INDEX(Perguntas!$C$2:$C$31,MATCH(C315,Perguntas!$A$2:$A$31,0)),""))</f>
        <v/>
      </c>
      <c r="F315" s="37" t="n"/>
      <c r="G315" s="37" t="n"/>
      <c r="H315" s="53" t="n"/>
      <c r="I315" s="53" t="n"/>
      <c r="J315" s="37" t="n"/>
      <c r="K315" s="53" t="n"/>
      <c r="L315" s="53" t="n"/>
      <c r="M315" s="53" t="n"/>
      <c r="N315" s="54" t="n"/>
      <c r="O315" s="57">
        <f>IF(COUNTA(A315,C315,F315,G315)=0,"",IF(OR(A315="",C315="",F315="",G315=""),"INCOMPLETO",IF(COUNTIF(Perguntas!$A$2:$A$31,C315)=0,"ID INVÁLIDO",IF(COUNTIF(Perguntas!$A$22:$A$31,C315)&gt;0,"EXTRA",IF(INDEX(Perguntas!$C$2:$C$21,MATCH(C315,Perguntas!$A$2:$A$21,0))="","PERGUNTA VAZIA",IF(COUNTIFS(Plataformas!$A$2:$A$7,F315,Plataformas!$C$2:$C$7,"Sim")=0,"FORA DO PLANO",IF(COUNTIFS($B$2:B315,B315,$C$2:C315,C315,$F$2:F315,F315)&gt;1,"DUPLICADO","OK")))))))</f>
        <v/>
      </c>
    </row>
    <row r="316" ht="15" customHeight="1" s="22">
      <c r="A316" s="38" t="n"/>
      <c r="B316" s="52">
        <f>IF(A316="","",DATE(YEAR(A316),MONTH(A316),1))</f>
        <v/>
      </c>
      <c r="C316" s="37" t="n"/>
      <c r="D316" s="42">
        <f>IF(C316="","",IFERROR(INDEX(Perguntas!$B$2:$B$31,MATCH(C316,Perguntas!$A$2:$A$31,0)),"ID inválido"))</f>
        <v/>
      </c>
      <c r="E316" s="42">
        <f>IF(C316="","",IFERROR(INDEX(Perguntas!$C$2:$C$31,MATCH(C316,Perguntas!$A$2:$A$31,0)),""))</f>
        <v/>
      </c>
      <c r="F316" s="37" t="n"/>
      <c r="G316" s="37" t="n"/>
      <c r="H316" s="53" t="n"/>
      <c r="I316" s="53" t="n"/>
      <c r="J316" s="37" t="n"/>
      <c r="K316" s="53" t="n"/>
      <c r="L316" s="53" t="n"/>
      <c r="M316" s="53" t="n"/>
      <c r="N316" s="54" t="n"/>
      <c r="O316" s="55">
        <f>IF(COUNTA(A316,C316,F316,G316)=0,"",IF(OR(A316="",C316="",F316="",G316=""),"INCOMPLETO",IF(COUNTIF(Perguntas!$A$2:$A$31,C316)=0,"ID INVÁLIDO",IF(COUNTIF(Perguntas!$A$22:$A$31,C316)&gt;0,"EXTRA",IF(INDEX(Perguntas!$C$2:$C$21,MATCH(C316,Perguntas!$A$2:$A$21,0))="","PERGUNTA VAZIA",IF(COUNTIFS(Plataformas!$A$2:$A$7,F316,Plataformas!$C$2:$C$7,"Sim")=0,"FORA DO PLANO",IF(COUNTIFS($B$2:B316,B316,$C$2:C316,C316,$F$2:F316,F316)&gt;1,"DUPLICADO","OK")))))))</f>
        <v/>
      </c>
    </row>
    <row r="317" ht="15" customHeight="1" s="22">
      <c r="A317" s="38" t="n"/>
      <c r="B317" s="56">
        <f>IF(A317="","",DATE(YEAR(A317),MONTH(A317),1))</f>
        <v/>
      </c>
      <c r="C317" s="37" t="n"/>
      <c r="D317" s="43">
        <f>IF(C317="","",IFERROR(INDEX(Perguntas!$B$2:$B$31,MATCH(C317,Perguntas!$A$2:$A$31,0)),"ID inválido"))</f>
        <v/>
      </c>
      <c r="E317" s="43">
        <f>IF(C317="","",IFERROR(INDEX(Perguntas!$C$2:$C$31,MATCH(C317,Perguntas!$A$2:$A$31,0)),""))</f>
        <v/>
      </c>
      <c r="F317" s="37" t="n"/>
      <c r="G317" s="37" t="n"/>
      <c r="H317" s="53" t="n"/>
      <c r="I317" s="53" t="n"/>
      <c r="J317" s="37" t="n"/>
      <c r="K317" s="53" t="n"/>
      <c r="L317" s="53" t="n"/>
      <c r="M317" s="53" t="n"/>
      <c r="N317" s="54" t="n"/>
      <c r="O317" s="57">
        <f>IF(COUNTA(A317,C317,F317,G317)=0,"",IF(OR(A317="",C317="",F317="",G317=""),"INCOMPLETO",IF(COUNTIF(Perguntas!$A$2:$A$31,C317)=0,"ID INVÁLIDO",IF(COUNTIF(Perguntas!$A$22:$A$31,C317)&gt;0,"EXTRA",IF(INDEX(Perguntas!$C$2:$C$21,MATCH(C317,Perguntas!$A$2:$A$21,0))="","PERGUNTA VAZIA",IF(COUNTIFS(Plataformas!$A$2:$A$7,F317,Plataformas!$C$2:$C$7,"Sim")=0,"FORA DO PLANO",IF(COUNTIFS($B$2:B317,B317,$C$2:C317,C317,$F$2:F317,F317)&gt;1,"DUPLICADO","OK")))))))</f>
        <v/>
      </c>
    </row>
    <row r="318" ht="15" customHeight="1" s="22">
      <c r="A318" s="38" t="n"/>
      <c r="B318" s="52">
        <f>IF(A318="","",DATE(YEAR(A318),MONTH(A318),1))</f>
        <v/>
      </c>
      <c r="C318" s="37" t="n"/>
      <c r="D318" s="42">
        <f>IF(C318="","",IFERROR(INDEX(Perguntas!$B$2:$B$31,MATCH(C318,Perguntas!$A$2:$A$31,0)),"ID inválido"))</f>
        <v/>
      </c>
      <c r="E318" s="42">
        <f>IF(C318="","",IFERROR(INDEX(Perguntas!$C$2:$C$31,MATCH(C318,Perguntas!$A$2:$A$31,0)),""))</f>
        <v/>
      </c>
      <c r="F318" s="37" t="n"/>
      <c r="G318" s="37" t="n"/>
      <c r="H318" s="53" t="n"/>
      <c r="I318" s="53" t="n"/>
      <c r="J318" s="37" t="n"/>
      <c r="K318" s="53" t="n"/>
      <c r="L318" s="53" t="n"/>
      <c r="M318" s="53" t="n"/>
      <c r="N318" s="54" t="n"/>
      <c r="O318" s="55">
        <f>IF(COUNTA(A318,C318,F318,G318)=0,"",IF(OR(A318="",C318="",F318="",G318=""),"INCOMPLETO",IF(COUNTIF(Perguntas!$A$2:$A$31,C318)=0,"ID INVÁLIDO",IF(COUNTIF(Perguntas!$A$22:$A$31,C318)&gt;0,"EXTRA",IF(INDEX(Perguntas!$C$2:$C$21,MATCH(C318,Perguntas!$A$2:$A$21,0))="","PERGUNTA VAZIA",IF(COUNTIFS(Plataformas!$A$2:$A$7,F318,Plataformas!$C$2:$C$7,"Sim")=0,"FORA DO PLANO",IF(COUNTIFS($B$2:B318,B318,$C$2:C318,C318,$F$2:F318,F318)&gt;1,"DUPLICADO","OK")))))))</f>
        <v/>
      </c>
    </row>
    <row r="319" ht="15" customHeight="1" s="22">
      <c r="A319" s="38" t="n"/>
      <c r="B319" s="56">
        <f>IF(A319="","",DATE(YEAR(A319),MONTH(A319),1))</f>
        <v/>
      </c>
      <c r="C319" s="37" t="n"/>
      <c r="D319" s="43">
        <f>IF(C319="","",IFERROR(INDEX(Perguntas!$B$2:$B$31,MATCH(C319,Perguntas!$A$2:$A$31,0)),"ID inválido"))</f>
        <v/>
      </c>
      <c r="E319" s="43">
        <f>IF(C319="","",IFERROR(INDEX(Perguntas!$C$2:$C$31,MATCH(C319,Perguntas!$A$2:$A$31,0)),""))</f>
        <v/>
      </c>
      <c r="F319" s="37" t="n"/>
      <c r="G319" s="37" t="n"/>
      <c r="H319" s="53" t="n"/>
      <c r="I319" s="53" t="n"/>
      <c r="J319" s="37" t="n"/>
      <c r="K319" s="53" t="n"/>
      <c r="L319" s="53" t="n"/>
      <c r="M319" s="53" t="n"/>
      <c r="N319" s="54" t="n"/>
      <c r="O319" s="57">
        <f>IF(COUNTA(A319,C319,F319,G319)=0,"",IF(OR(A319="",C319="",F319="",G319=""),"INCOMPLETO",IF(COUNTIF(Perguntas!$A$2:$A$31,C319)=0,"ID INVÁLIDO",IF(COUNTIF(Perguntas!$A$22:$A$31,C319)&gt;0,"EXTRA",IF(INDEX(Perguntas!$C$2:$C$21,MATCH(C319,Perguntas!$A$2:$A$21,0))="","PERGUNTA VAZIA",IF(COUNTIFS(Plataformas!$A$2:$A$7,F319,Plataformas!$C$2:$C$7,"Sim")=0,"FORA DO PLANO",IF(COUNTIFS($B$2:B319,B319,$C$2:C319,C319,$F$2:F319,F319)&gt;1,"DUPLICADO","OK")))))))</f>
        <v/>
      </c>
    </row>
    <row r="320" ht="15" customHeight="1" s="22">
      <c r="A320" s="38" t="n"/>
      <c r="B320" s="52">
        <f>IF(A320="","",DATE(YEAR(A320),MONTH(A320),1))</f>
        <v/>
      </c>
      <c r="C320" s="37" t="n"/>
      <c r="D320" s="42">
        <f>IF(C320="","",IFERROR(INDEX(Perguntas!$B$2:$B$31,MATCH(C320,Perguntas!$A$2:$A$31,0)),"ID inválido"))</f>
        <v/>
      </c>
      <c r="E320" s="42">
        <f>IF(C320="","",IFERROR(INDEX(Perguntas!$C$2:$C$31,MATCH(C320,Perguntas!$A$2:$A$31,0)),""))</f>
        <v/>
      </c>
      <c r="F320" s="37" t="n"/>
      <c r="G320" s="37" t="n"/>
      <c r="H320" s="53" t="n"/>
      <c r="I320" s="53" t="n"/>
      <c r="J320" s="37" t="n"/>
      <c r="K320" s="53" t="n"/>
      <c r="L320" s="53" t="n"/>
      <c r="M320" s="53" t="n"/>
      <c r="N320" s="54" t="n"/>
      <c r="O320" s="55">
        <f>IF(COUNTA(A320,C320,F320,G320)=0,"",IF(OR(A320="",C320="",F320="",G320=""),"INCOMPLETO",IF(COUNTIF(Perguntas!$A$2:$A$31,C320)=0,"ID INVÁLIDO",IF(COUNTIF(Perguntas!$A$22:$A$31,C320)&gt;0,"EXTRA",IF(INDEX(Perguntas!$C$2:$C$21,MATCH(C320,Perguntas!$A$2:$A$21,0))="","PERGUNTA VAZIA",IF(COUNTIFS(Plataformas!$A$2:$A$7,F320,Plataformas!$C$2:$C$7,"Sim")=0,"FORA DO PLANO",IF(COUNTIFS($B$2:B320,B320,$C$2:C320,C320,$F$2:F320,F320)&gt;1,"DUPLICADO","OK")))))))</f>
        <v/>
      </c>
    </row>
    <row r="321" ht="15" customHeight="1" s="22">
      <c r="A321" s="38" t="n"/>
      <c r="B321" s="56">
        <f>IF(A321="","",DATE(YEAR(A321),MONTH(A321),1))</f>
        <v/>
      </c>
      <c r="C321" s="37" t="n"/>
      <c r="D321" s="43">
        <f>IF(C321="","",IFERROR(INDEX(Perguntas!$B$2:$B$31,MATCH(C321,Perguntas!$A$2:$A$31,0)),"ID inválido"))</f>
        <v/>
      </c>
      <c r="E321" s="43">
        <f>IF(C321="","",IFERROR(INDEX(Perguntas!$C$2:$C$31,MATCH(C321,Perguntas!$A$2:$A$31,0)),""))</f>
        <v/>
      </c>
      <c r="F321" s="37" t="n"/>
      <c r="G321" s="37" t="n"/>
      <c r="H321" s="53" t="n"/>
      <c r="I321" s="53" t="n"/>
      <c r="J321" s="37" t="n"/>
      <c r="K321" s="53" t="n"/>
      <c r="L321" s="53" t="n"/>
      <c r="M321" s="53" t="n"/>
      <c r="N321" s="54" t="n"/>
      <c r="O321" s="57">
        <f>IF(COUNTA(A321,C321,F321,G321)=0,"",IF(OR(A321="",C321="",F321="",G321=""),"INCOMPLETO",IF(COUNTIF(Perguntas!$A$2:$A$31,C321)=0,"ID INVÁLIDO",IF(COUNTIF(Perguntas!$A$22:$A$31,C321)&gt;0,"EXTRA",IF(INDEX(Perguntas!$C$2:$C$21,MATCH(C321,Perguntas!$A$2:$A$21,0))="","PERGUNTA VAZIA",IF(COUNTIFS(Plataformas!$A$2:$A$7,F321,Plataformas!$C$2:$C$7,"Sim")=0,"FORA DO PLANO",IF(COUNTIFS($B$2:B321,B321,$C$2:C321,C321,$F$2:F321,F321)&gt;1,"DUPLICADO","OK")))))))</f>
        <v/>
      </c>
    </row>
    <row r="322" ht="15" customHeight="1" s="22">
      <c r="A322" s="38" t="n"/>
      <c r="B322" s="52">
        <f>IF(A322="","",DATE(YEAR(A322),MONTH(A322),1))</f>
        <v/>
      </c>
      <c r="C322" s="37" t="n"/>
      <c r="D322" s="42">
        <f>IF(C322="","",IFERROR(INDEX(Perguntas!$B$2:$B$31,MATCH(C322,Perguntas!$A$2:$A$31,0)),"ID inválido"))</f>
        <v/>
      </c>
      <c r="E322" s="42">
        <f>IF(C322="","",IFERROR(INDEX(Perguntas!$C$2:$C$31,MATCH(C322,Perguntas!$A$2:$A$31,0)),""))</f>
        <v/>
      </c>
      <c r="F322" s="37" t="n"/>
      <c r="G322" s="37" t="n"/>
      <c r="H322" s="53" t="n"/>
      <c r="I322" s="53" t="n"/>
      <c r="J322" s="37" t="n"/>
      <c r="K322" s="53" t="n"/>
      <c r="L322" s="53" t="n"/>
      <c r="M322" s="53" t="n"/>
      <c r="N322" s="54" t="n"/>
      <c r="O322" s="55">
        <f>IF(COUNTA(A322,C322,F322,G322)=0,"",IF(OR(A322="",C322="",F322="",G322=""),"INCOMPLETO",IF(COUNTIF(Perguntas!$A$2:$A$31,C322)=0,"ID INVÁLIDO",IF(COUNTIF(Perguntas!$A$22:$A$31,C322)&gt;0,"EXTRA",IF(INDEX(Perguntas!$C$2:$C$21,MATCH(C322,Perguntas!$A$2:$A$21,0))="","PERGUNTA VAZIA",IF(COUNTIFS(Plataformas!$A$2:$A$7,F322,Plataformas!$C$2:$C$7,"Sim")=0,"FORA DO PLANO",IF(COUNTIFS($B$2:B322,B322,$C$2:C322,C322,$F$2:F322,F322)&gt;1,"DUPLICADO","OK")))))))</f>
        <v/>
      </c>
    </row>
    <row r="323" ht="15" customHeight="1" s="22">
      <c r="A323" s="38" t="n"/>
      <c r="B323" s="56">
        <f>IF(A323="","",DATE(YEAR(A323),MONTH(A323),1))</f>
        <v/>
      </c>
      <c r="C323" s="37" t="n"/>
      <c r="D323" s="43">
        <f>IF(C323="","",IFERROR(INDEX(Perguntas!$B$2:$B$31,MATCH(C323,Perguntas!$A$2:$A$31,0)),"ID inválido"))</f>
        <v/>
      </c>
      <c r="E323" s="43">
        <f>IF(C323="","",IFERROR(INDEX(Perguntas!$C$2:$C$31,MATCH(C323,Perguntas!$A$2:$A$31,0)),""))</f>
        <v/>
      </c>
      <c r="F323" s="37" t="n"/>
      <c r="G323" s="37" t="n"/>
      <c r="H323" s="53" t="n"/>
      <c r="I323" s="53" t="n"/>
      <c r="J323" s="37" t="n"/>
      <c r="K323" s="53" t="n"/>
      <c r="L323" s="53" t="n"/>
      <c r="M323" s="53" t="n"/>
      <c r="N323" s="54" t="n"/>
      <c r="O323" s="57">
        <f>IF(COUNTA(A323,C323,F323,G323)=0,"",IF(OR(A323="",C323="",F323="",G323=""),"INCOMPLETO",IF(COUNTIF(Perguntas!$A$2:$A$31,C323)=0,"ID INVÁLIDO",IF(COUNTIF(Perguntas!$A$22:$A$31,C323)&gt;0,"EXTRA",IF(INDEX(Perguntas!$C$2:$C$21,MATCH(C323,Perguntas!$A$2:$A$21,0))="","PERGUNTA VAZIA",IF(COUNTIFS(Plataformas!$A$2:$A$7,F323,Plataformas!$C$2:$C$7,"Sim")=0,"FORA DO PLANO",IF(COUNTIFS($B$2:B323,B323,$C$2:C323,C323,$F$2:F323,F323)&gt;1,"DUPLICADO","OK")))))))</f>
        <v/>
      </c>
    </row>
    <row r="324" ht="15" customHeight="1" s="22">
      <c r="A324" s="38" t="n"/>
      <c r="B324" s="52">
        <f>IF(A324="","",DATE(YEAR(A324),MONTH(A324),1))</f>
        <v/>
      </c>
      <c r="C324" s="37" t="n"/>
      <c r="D324" s="42">
        <f>IF(C324="","",IFERROR(INDEX(Perguntas!$B$2:$B$31,MATCH(C324,Perguntas!$A$2:$A$31,0)),"ID inválido"))</f>
        <v/>
      </c>
      <c r="E324" s="42">
        <f>IF(C324="","",IFERROR(INDEX(Perguntas!$C$2:$C$31,MATCH(C324,Perguntas!$A$2:$A$31,0)),""))</f>
        <v/>
      </c>
      <c r="F324" s="37" t="n"/>
      <c r="G324" s="37" t="n"/>
      <c r="H324" s="53" t="n"/>
      <c r="I324" s="53" t="n"/>
      <c r="J324" s="37" t="n"/>
      <c r="K324" s="53" t="n"/>
      <c r="L324" s="53" t="n"/>
      <c r="M324" s="53" t="n"/>
      <c r="N324" s="54" t="n"/>
      <c r="O324" s="55">
        <f>IF(COUNTA(A324,C324,F324,G324)=0,"",IF(OR(A324="",C324="",F324="",G324=""),"INCOMPLETO",IF(COUNTIF(Perguntas!$A$2:$A$31,C324)=0,"ID INVÁLIDO",IF(COUNTIF(Perguntas!$A$22:$A$31,C324)&gt;0,"EXTRA",IF(INDEX(Perguntas!$C$2:$C$21,MATCH(C324,Perguntas!$A$2:$A$21,0))="","PERGUNTA VAZIA",IF(COUNTIFS(Plataformas!$A$2:$A$7,F324,Plataformas!$C$2:$C$7,"Sim")=0,"FORA DO PLANO",IF(COUNTIFS($B$2:B324,B324,$C$2:C324,C324,$F$2:F324,F324)&gt;1,"DUPLICADO","OK")))))))</f>
        <v/>
      </c>
    </row>
    <row r="325" ht="15" customHeight="1" s="22">
      <c r="A325" s="38" t="n"/>
      <c r="B325" s="56">
        <f>IF(A325="","",DATE(YEAR(A325),MONTH(A325),1))</f>
        <v/>
      </c>
      <c r="C325" s="37" t="n"/>
      <c r="D325" s="43">
        <f>IF(C325="","",IFERROR(INDEX(Perguntas!$B$2:$B$31,MATCH(C325,Perguntas!$A$2:$A$31,0)),"ID inválido"))</f>
        <v/>
      </c>
      <c r="E325" s="43">
        <f>IF(C325="","",IFERROR(INDEX(Perguntas!$C$2:$C$31,MATCH(C325,Perguntas!$A$2:$A$31,0)),""))</f>
        <v/>
      </c>
      <c r="F325" s="37" t="n"/>
      <c r="G325" s="37" t="n"/>
      <c r="H325" s="53" t="n"/>
      <c r="I325" s="53" t="n"/>
      <c r="J325" s="37" t="n"/>
      <c r="K325" s="53" t="n"/>
      <c r="L325" s="53" t="n"/>
      <c r="M325" s="53" t="n"/>
      <c r="N325" s="54" t="n"/>
      <c r="O325" s="57">
        <f>IF(COUNTA(A325,C325,F325,G325)=0,"",IF(OR(A325="",C325="",F325="",G325=""),"INCOMPLETO",IF(COUNTIF(Perguntas!$A$2:$A$31,C325)=0,"ID INVÁLIDO",IF(COUNTIF(Perguntas!$A$22:$A$31,C325)&gt;0,"EXTRA",IF(INDEX(Perguntas!$C$2:$C$21,MATCH(C325,Perguntas!$A$2:$A$21,0))="","PERGUNTA VAZIA",IF(COUNTIFS(Plataformas!$A$2:$A$7,F325,Plataformas!$C$2:$C$7,"Sim")=0,"FORA DO PLANO",IF(COUNTIFS($B$2:B325,B325,$C$2:C325,C325,$F$2:F325,F325)&gt;1,"DUPLICADO","OK")))))))</f>
        <v/>
      </c>
    </row>
    <row r="326" ht="15" customHeight="1" s="22">
      <c r="A326" s="38" t="n"/>
      <c r="B326" s="52">
        <f>IF(A326="","",DATE(YEAR(A326),MONTH(A326),1))</f>
        <v/>
      </c>
      <c r="C326" s="37" t="n"/>
      <c r="D326" s="42">
        <f>IF(C326="","",IFERROR(INDEX(Perguntas!$B$2:$B$31,MATCH(C326,Perguntas!$A$2:$A$31,0)),"ID inválido"))</f>
        <v/>
      </c>
      <c r="E326" s="42">
        <f>IF(C326="","",IFERROR(INDEX(Perguntas!$C$2:$C$31,MATCH(C326,Perguntas!$A$2:$A$31,0)),""))</f>
        <v/>
      </c>
      <c r="F326" s="37" t="n"/>
      <c r="G326" s="37" t="n"/>
      <c r="H326" s="53" t="n"/>
      <c r="I326" s="53" t="n"/>
      <c r="J326" s="37" t="n"/>
      <c r="K326" s="53" t="n"/>
      <c r="L326" s="53" t="n"/>
      <c r="M326" s="53" t="n"/>
      <c r="N326" s="54" t="n"/>
      <c r="O326" s="55">
        <f>IF(COUNTA(A326,C326,F326,G326)=0,"",IF(OR(A326="",C326="",F326="",G326=""),"INCOMPLETO",IF(COUNTIF(Perguntas!$A$2:$A$31,C326)=0,"ID INVÁLIDO",IF(COUNTIF(Perguntas!$A$22:$A$31,C326)&gt;0,"EXTRA",IF(INDEX(Perguntas!$C$2:$C$21,MATCH(C326,Perguntas!$A$2:$A$21,0))="","PERGUNTA VAZIA",IF(COUNTIFS(Plataformas!$A$2:$A$7,F326,Plataformas!$C$2:$C$7,"Sim")=0,"FORA DO PLANO",IF(COUNTIFS($B$2:B326,B326,$C$2:C326,C326,$F$2:F326,F326)&gt;1,"DUPLICADO","OK")))))))</f>
        <v/>
      </c>
    </row>
    <row r="327" ht="15" customHeight="1" s="22">
      <c r="A327" s="38" t="n"/>
      <c r="B327" s="56">
        <f>IF(A327="","",DATE(YEAR(A327),MONTH(A327),1))</f>
        <v/>
      </c>
      <c r="C327" s="37" t="n"/>
      <c r="D327" s="43">
        <f>IF(C327="","",IFERROR(INDEX(Perguntas!$B$2:$B$31,MATCH(C327,Perguntas!$A$2:$A$31,0)),"ID inválido"))</f>
        <v/>
      </c>
      <c r="E327" s="43">
        <f>IF(C327="","",IFERROR(INDEX(Perguntas!$C$2:$C$31,MATCH(C327,Perguntas!$A$2:$A$31,0)),""))</f>
        <v/>
      </c>
      <c r="F327" s="37" t="n"/>
      <c r="G327" s="37" t="n"/>
      <c r="H327" s="53" t="n"/>
      <c r="I327" s="53" t="n"/>
      <c r="J327" s="37" t="n"/>
      <c r="K327" s="53" t="n"/>
      <c r="L327" s="53" t="n"/>
      <c r="M327" s="53" t="n"/>
      <c r="N327" s="54" t="n"/>
      <c r="O327" s="57">
        <f>IF(COUNTA(A327,C327,F327,G327)=0,"",IF(OR(A327="",C327="",F327="",G327=""),"INCOMPLETO",IF(COUNTIF(Perguntas!$A$2:$A$31,C327)=0,"ID INVÁLIDO",IF(COUNTIF(Perguntas!$A$22:$A$31,C327)&gt;0,"EXTRA",IF(INDEX(Perguntas!$C$2:$C$21,MATCH(C327,Perguntas!$A$2:$A$21,0))="","PERGUNTA VAZIA",IF(COUNTIFS(Plataformas!$A$2:$A$7,F327,Plataformas!$C$2:$C$7,"Sim")=0,"FORA DO PLANO",IF(COUNTIFS($B$2:B327,B327,$C$2:C327,C327,$F$2:F327,F327)&gt;1,"DUPLICADO","OK")))))))</f>
        <v/>
      </c>
    </row>
    <row r="328" ht="15" customHeight="1" s="22">
      <c r="A328" s="38" t="n"/>
      <c r="B328" s="52">
        <f>IF(A328="","",DATE(YEAR(A328),MONTH(A328),1))</f>
        <v/>
      </c>
      <c r="C328" s="37" t="n"/>
      <c r="D328" s="42">
        <f>IF(C328="","",IFERROR(INDEX(Perguntas!$B$2:$B$31,MATCH(C328,Perguntas!$A$2:$A$31,0)),"ID inválido"))</f>
        <v/>
      </c>
      <c r="E328" s="42">
        <f>IF(C328="","",IFERROR(INDEX(Perguntas!$C$2:$C$31,MATCH(C328,Perguntas!$A$2:$A$31,0)),""))</f>
        <v/>
      </c>
      <c r="F328" s="37" t="n"/>
      <c r="G328" s="37" t="n"/>
      <c r="H328" s="53" t="n"/>
      <c r="I328" s="53" t="n"/>
      <c r="J328" s="37" t="n"/>
      <c r="K328" s="53" t="n"/>
      <c r="L328" s="53" t="n"/>
      <c r="M328" s="53" t="n"/>
      <c r="N328" s="54" t="n"/>
      <c r="O328" s="55">
        <f>IF(COUNTA(A328,C328,F328,G328)=0,"",IF(OR(A328="",C328="",F328="",G328=""),"INCOMPLETO",IF(COUNTIF(Perguntas!$A$2:$A$31,C328)=0,"ID INVÁLIDO",IF(COUNTIF(Perguntas!$A$22:$A$31,C328)&gt;0,"EXTRA",IF(INDEX(Perguntas!$C$2:$C$21,MATCH(C328,Perguntas!$A$2:$A$21,0))="","PERGUNTA VAZIA",IF(COUNTIFS(Plataformas!$A$2:$A$7,F328,Plataformas!$C$2:$C$7,"Sim")=0,"FORA DO PLANO",IF(COUNTIFS($B$2:B328,B328,$C$2:C328,C328,$F$2:F328,F328)&gt;1,"DUPLICADO","OK")))))))</f>
        <v/>
      </c>
    </row>
    <row r="329" ht="15" customHeight="1" s="22">
      <c r="A329" s="38" t="n"/>
      <c r="B329" s="56">
        <f>IF(A329="","",DATE(YEAR(A329),MONTH(A329),1))</f>
        <v/>
      </c>
      <c r="C329" s="37" t="n"/>
      <c r="D329" s="43">
        <f>IF(C329="","",IFERROR(INDEX(Perguntas!$B$2:$B$31,MATCH(C329,Perguntas!$A$2:$A$31,0)),"ID inválido"))</f>
        <v/>
      </c>
      <c r="E329" s="43">
        <f>IF(C329="","",IFERROR(INDEX(Perguntas!$C$2:$C$31,MATCH(C329,Perguntas!$A$2:$A$31,0)),""))</f>
        <v/>
      </c>
      <c r="F329" s="37" t="n"/>
      <c r="G329" s="37" t="n"/>
      <c r="H329" s="53" t="n"/>
      <c r="I329" s="53" t="n"/>
      <c r="J329" s="37" t="n"/>
      <c r="K329" s="53" t="n"/>
      <c r="L329" s="53" t="n"/>
      <c r="M329" s="53" t="n"/>
      <c r="N329" s="54" t="n"/>
      <c r="O329" s="57">
        <f>IF(COUNTA(A329,C329,F329,G329)=0,"",IF(OR(A329="",C329="",F329="",G329=""),"INCOMPLETO",IF(COUNTIF(Perguntas!$A$2:$A$31,C329)=0,"ID INVÁLIDO",IF(COUNTIF(Perguntas!$A$22:$A$31,C329)&gt;0,"EXTRA",IF(INDEX(Perguntas!$C$2:$C$21,MATCH(C329,Perguntas!$A$2:$A$21,0))="","PERGUNTA VAZIA",IF(COUNTIFS(Plataformas!$A$2:$A$7,F329,Plataformas!$C$2:$C$7,"Sim")=0,"FORA DO PLANO",IF(COUNTIFS($B$2:B329,B329,$C$2:C329,C329,$F$2:F329,F329)&gt;1,"DUPLICADO","OK")))))))</f>
        <v/>
      </c>
    </row>
    <row r="330" ht="15" customHeight="1" s="22">
      <c r="A330" s="38" t="n"/>
      <c r="B330" s="52">
        <f>IF(A330="","",DATE(YEAR(A330),MONTH(A330),1))</f>
        <v/>
      </c>
      <c r="C330" s="37" t="n"/>
      <c r="D330" s="42">
        <f>IF(C330="","",IFERROR(INDEX(Perguntas!$B$2:$B$31,MATCH(C330,Perguntas!$A$2:$A$31,0)),"ID inválido"))</f>
        <v/>
      </c>
      <c r="E330" s="42">
        <f>IF(C330="","",IFERROR(INDEX(Perguntas!$C$2:$C$31,MATCH(C330,Perguntas!$A$2:$A$31,0)),""))</f>
        <v/>
      </c>
      <c r="F330" s="37" t="n"/>
      <c r="G330" s="37" t="n"/>
      <c r="H330" s="53" t="n"/>
      <c r="I330" s="53" t="n"/>
      <c r="J330" s="37" t="n"/>
      <c r="K330" s="53" t="n"/>
      <c r="L330" s="53" t="n"/>
      <c r="M330" s="53" t="n"/>
      <c r="N330" s="54" t="n"/>
      <c r="O330" s="55">
        <f>IF(COUNTA(A330,C330,F330,G330)=0,"",IF(OR(A330="",C330="",F330="",G330=""),"INCOMPLETO",IF(COUNTIF(Perguntas!$A$2:$A$31,C330)=0,"ID INVÁLIDO",IF(COUNTIF(Perguntas!$A$22:$A$31,C330)&gt;0,"EXTRA",IF(INDEX(Perguntas!$C$2:$C$21,MATCH(C330,Perguntas!$A$2:$A$21,0))="","PERGUNTA VAZIA",IF(COUNTIFS(Plataformas!$A$2:$A$7,F330,Plataformas!$C$2:$C$7,"Sim")=0,"FORA DO PLANO",IF(COUNTIFS($B$2:B330,B330,$C$2:C330,C330,$F$2:F330,F330)&gt;1,"DUPLICADO","OK")))))))</f>
        <v/>
      </c>
    </row>
    <row r="331" ht="15" customHeight="1" s="22">
      <c r="A331" s="38" t="n"/>
      <c r="B331" s="56">
        <f>IF(A331="","",DATE(YEAR(A331),MONTH(A331),1))</f>
        <v/>
      </c>
      <c r="C331" s="37" t="n"/>
      <c r="D331" s="43">
        <f>IF(C331="","",IFERROR(INDEX(Perguntas!$B$2:$B$31,MATCH(C331,Perguntas!$A$2:$A$31,0)),"ID inválido"))</f>
        <v/>
      </c>
      <c r="E331" s="43">
        <f>IF(C331="","",IFERROR(INDEX(Perguntas!$C$2:$C$31,MATCH(C331,Perguntas!$A$2:$A$31,0)),""))</f>
        <v/>
      </c>
      <c r="F331" s="37" t="n"/>
      <c r="G331" s="37" t="n"/>
      <c r="H331" s="53" t="n"/>
      <c r="I331" s="53" t="n"/>
      <c r="J331" s="37" t="n"/>
      <c r="K331" s="53" t="n"/>
      <c r="L331" s="53" t="n"/>
      <c r="M331" s="53" t="n"/>
      <c r="N331" s="54" t="n"/>
      <c r="O331" s="57">
        <f>IF(COUNTA(A331,C331,F331,G331)=0,"",IF(OR(A331="",C331="",F331="",G331=""),"INCOMPLETO",IF(COUNTIF(Perguntas!$A$2:$A$31,C331)=0,"ID INVÁLIDO",IF(COUNTIF(Perguntas!$A$22:$A$31,C331)&gt;0,"EXTRA",IF(INDEX(Perguntas!$C$2:$C$21,MATCH(C331,Perguntas!$A$2:$A$21,0))="","PERGUNTA VAZIA",IF(COUNTIFS(Plataformas!$A$2:$A$7,F331,Plataformas!$C$2:$C$7,"Sim")=0,"FORA DO PLANO",IF(COUNTIFS($B$2:B331,B331,$C$2:C331,C331,$F$2:F331,F331)&gt;1,"DUPLICADO","OK")))))))</f>
        <v/>
      </c>
    </row>
    <row r="332" ht="15" customHeight="1" s="22">
      <c r="A332" s="38" t="n"/>
      <c r="B332" s="52">
        <f>IF(A332="","",DATE(YEAR(A332),MONTH(A332),1))</f>
        <v/>
      </c>
      <c r="C332" s="37" t="n"/>
      <c r="D332" s="42">
        <f>IF(C332="","",IFERROR(INDEX(Perguntas!$B$2:$B$31,MATCH(C332,Perguntas!$A$2:$A$31,0)),"ID inválido"))</f>
        <v/>
      </c>
      <c r="E332" s="42">
        <f>IF(C332="","",IFERROR(INDEX(Perguntas!$C$2:$C$31,MATCH(C332,Perguntas!$A$2:$A$31,0)),""))</f>
        <v/>
      </c>
      <c r="F332" s="37" t="n"/>
      <c r="G332" s="37" t="n"/>
      <c r="H332" s="53" t="n"/>
      <c r="I332" s="53" t="n"/>
      <c r="J332" s="37" t="n"/>
      <c r="K332" s="53" t="n"/>
      <c r="L332" s="53" t="n"/>
      <c r="M332" s="53" t="n"/>
      <c r="N332" s="54" t="n"/>
      <c r="O332" s="55">
        <f>IF(COUNTA(A332,C332,F332,G332)=0,"",IF(OR(A332="",C332="",F332="",G332=""),"INCOMPLETO",IF(COUNTIF(Perguntas!$A$2:$A$31,C332)=0,"ID INVÁLIDO",IF(COUNTIF(Perguntas!$A$22:$A$31,C332)&gt;0,"EXTRA",IF(INDEX(Perguntas!$C$2:$C$21,MATCH(C332,Perguntas!$A$2:$A$21,0))="","PERGUNTA VAZIA",IF(COUNTIFS(Plataformas!$A$2:$A$7,F332,Plataformas!$C$2:$C$7,"Sim")=0,"FORA DO PLANO",IF(COUNTIFS($B$2:B332,B332,$C$2:C332,C332,$F$2:F332,F332)&gt;1,"DUPLICADO","OK")))))))</f>
        <v/>
      </c>
    </row>
    <row r="333" ht="15" customHeight="1" s="22">
      <c r="A333" s="38" t="n"/>
      <c r="B333" s="56">
        <f>IF(A333="","",DATE(YEAR(A333),MONTH(A333),1))</f>
        <v/>
      </c>
      <c r="C333" s="37" t="n"/>
      <c r="D333" s="43">
        <f>IF(C333="","",IFERROR(INDEX(Perguntas!$B$2:$B$31,MATCH(C333,Perguntas!$A$2:$A$31,0)),"ID inválido"))</f>
        <v/>
      </c>
      <c r="E333" s="43">
        <f>IF(C333="","",IFERROR(INDEX(Perguntas!$C$2:$C$31,MATCH(C333,Perguntas!$A$2:$A$31,0)),""))</f>
        <v/>
      </c>
      <c r="F333" s="37" t="n"/>
      <c r="G333" s="37" t="n"/>
      <c r="H333" s="53" t="n"/>
      <c r="I333" s="53" t="n"/>
      <c r="J333" s="37" t="n"/>
      <c r="K333" s="53" t="n"/>
      <c r="L333" s="53" t="n"/>
      <c r="M333" s="53" t="n"/>
      <c r="N333" s="54" t="n"/>
      <c r="O333" s="57">
        <f>IF(COUNTA(A333,C333,F333,G333)=0,"",IF(OR(A333="",C333="",F333="",G333=""),"INCOMPLETO",IF(COUNTIF(Perguntas!$A$2:$A$31,C333)=0,"ID INVÁLIDO",IF(COUNTIF(Perguntas!$A$22:$A$31,C333)&gt;0,"EXTRA",IF(INDEX(Perguntas!$C$2:$C$21,MATCH(C333,Perguntas!$A$2:$A$21,0))="","PERGUNTA VAZIA",IF(COUNTIFS(Plataformas!$A$2:$A$7,F333,Plataformas!$C$2:$C$7,"Sim")=0,"FORA DO PLANO",IF(COUNTIFS($B$2:B333,B333,$C$2:C333,C333,$F$2:F333,F333)&gt;1,"DUPLICADO","OK")))))))</f>
        <v/>
      </c>
    </row>
    <row r="334" ht="15" customHeight="1" s="22">
      <c r="A334" s="38" t="n"/>
      <c r="B334" s="52">
        <f>IF(A334="","",DATE(YEAR(A334),MONTH(A334),1))</f>
        <v/>
      </c>
      <c r="C334" s="37" t="n"/>
      <c r="D334" s="42">
        <f>IF(C334="","",IFERROR(INDEX(Perguntas!$B$2:$B$31,MATCH(C334,Perguntas!$A$2:$A$31,0)),"ID inválido"))</f>
        <v/>
      </c>
      <c r="E334" s="42">
        <f>IF(C334="","",IFERROR(INDEX(Perguntas!$C$2:$C$31,MATCH(C334,Perguntas!$A$2:$A$31,0)),""))</f>
        <v/>
      </c>
      <c r="F334" s="37" t="n"/>
      <c r="G334" s="37" t="n"/>
      <c r="H334" s="53" t="n"/>
      <c r="I334" s="53" t="n"/>
      <c r="J334" s="37" t="n"/>
      <c r="K334" s="53" t="n"/>
      <c r="L334" s="53" t="n"/>
      <c r="M334" s="53" t="n"/>
      <c r="N334" s="54" t="n"/>
      <c r="O334" s="55">
        <f>IF(COUNTA(A334,C334,F334,G334)=0,"",IF(OR(A334="",C334="",F334="",G334=""),"INCOMPLETO",IF(COUNTIF(Perguntas!$A$2:$A$31,C334)=0,"ID INVÁLIDO",IF(COUNTIF(Perguntas!$A$22:$A$31,C334)&gt;0,"EXTRA",IF(INDEX(Perguntas!$C$2:$C$21,MATCH(C334,Perguntas!$A$2:$A$21,0))="","PERGUNTA VAZIA",IF(COUNTIFS(Plataformas!$A$2:$A$7,F334,Plataformas!$C$2:$C$7,"Sim")=0,"FORA DO PLANO",IF(COUNTIFS($B$2:B334,B334,$C$2:C334,C334,$F$2:F334,F334)&gt;1,"DUPLICADO","OK")))))))</f>
        <v/>
      </c>
    </row>
    <row r="335" ht="15" customHeight="1" s="22">
      <c r="A335" s="38" t="n"/>
      <c r="B335" s="56">
        <f>IF(A335="","",DATE(YEAR(A335),MONTH(A335),1))</f>
        <v/>
      </c>
      <c r="C335" s="37" t="n"/>
      <c r="D335" s="43">
        <f>IF(C335="","",IFERROR(INDEX(Perguntas!$B$2:$B$31,MATCH(C335,Perguntas!$A$2:$A$31,0)),"ID inválido"))</f>
        <v/>
      </c>
      <c r="E335" s="43">
        <f>IF(C335="","",IFERROR(INDEX(Perguntas!$C$2:$C$31,MATCH(C335,Perguntas!$A$2:$A$31,0)),""))</f>
        <v/>
      </c>
      <c r="F335" s="37" t="n"/>
      <c r="G335" s="37" t="n"/>
      <c r="H335" s="53" t="n"/>
      <c r="I335" s="53" t="n"/>
      <c r="J335" s="37" t="n"/>
      <c r="K335" s="53" t="n"/>
      <c r="L335" s="53" t="n"/>
      <c r="M335" s="53" t="n"/>
      <c r="N335" s="54" t="n"/>
      <c r="O335" s="57">
        <f>IF(COUNTA(A335,C335,F335,G335)=0,"",IF(OR(A335="",C335="",F335="",G335=""),"INCOMPLETO",IF(COUNTIF(Perguntas!$A$2:$A$31,C335)=0,"ID INVÁLIDO",IF(COUNTIF(Perguntas!$A$22:$A$31,C335)&gt;0,"EXTRA",IF(INDEX(Perguntas!$C$2:$C$21,MATCH(C335,Perguntas!$A$2:$A$21,0))="","PERGUNTA VAZIA",IF(COUNTIFS(Plataformas!$A$2:$A$7,F335,Plataformas!$C$2:$C$7,"Sim")=0,"FORA DO PLANO",IF(COUNTIFS($B$2:B335,B335,$C$2:C335,C335,$F$2:F335,F335)&gt;1,"DUPLICADO","OK")))))))</f>
        <v/>
      </c>
    </row>
    <row r="336" ht="15" customHeight="1" s="22">
      <c r="A336" s="38" t="n"/>
      <c r="B336" s="52">
        <f>IF(A336="","",DATE(YEAR(A336),MONTH(A336),1))</f>
        <v/>
      </c>
      <c r="C336" s="37" t="n"/>
      <c r="D336" s="42">
        <f>IF(C336="","",IFERROR(INDEX(Perguntas!$B$2:$B$31,MATCH(C336,Perguntas!$A$2:$A$31,0)),"ID inválido"))</f>
        <v/>
      </c>
      <c r="E336" s="42">
        <f>IF(C336="","",IFERROR(INDEX(Perguntas!$C$2:$C$31,MATCH(C336,Perguntas!$A$2:$A$31,0)),""))</f>
        <v/>
      </c>
      <c r="F336" s="37" t="n"/>
      <c r="G336" s="37" t="n"/>
      <c r="H336" s="53" t="n"/>
      <c r="I336" s="53" t="n"/>
      <c r="J336" s="37" t="n"/>
      <c r="K336" s="53" t="n"/>
      <c r="L336" s="53" t="n"/>
      <c r="M336" s="53" t="n"/>
      <c r="N336" s="54" t="n"/>
      <c r="O336" s="55">
        <f>IF(COUNTA(A336,C336,F336,G336)=0,"",IF(OR(A336="",C336="",F336="",G336=""),"INCOMPLETO",IF(COUNTIF(Perguntas!$A$2:$A$31,C336)=0,"ID INVÁLIDO",IF(COUNTIF(Perguntas!$A$22:$A$31,C336)&gt;0,"EXTRA",IF(INDEX(Perguntas!$C$2:$C$21,MATCH(C336,Perguntas!$A$2:$A$21,0))="","PERGUNTA VAZIA",IF(COUNTIFS(Plataformas!$A$2:$A$7,F336,Plataformas!$C$2:$C$7,"Sim")=0,"FORA DO PLANO",IF(COUNTIFS($B$2:B336,B336,$C$2:C336,C336,$F$2:F336,F336)&gt;1,"DUPLICADO","OK")))))))</f>
        <v/>
      </c>
    </row>
    <row r="337" ht="15" customHeight="1" s="22">
      <c r="A337" s="38" t="n"/>
      <c r="B337" s="56">
        <f>IF(A337="","",DATE(YEAR(A337),MONTH(A337),1))</f>
        <v/>
      </c>
      <c r="C337" s="37" t="n"/>
      <c r="D337" s="43">
        <f>IF(C337="","",IFERROR(INDEX(Perguntas!$B$2:$B$31,MATCH(C337,Perguntas!$A$2:$A$31,0)),"ID inválido"))</f>
        <v/>
      </c>
      <c r="E337" s="43">
        <f>IF(C337="","",IFERROR(INDEX(Perguntas!$C$2:$C$31,MATCH(C337,Perguntas!$A$2:$A$31,0)),""))</f>
        <v/>
      </c>
      <c r="F337" s="37" t="n"/>
      <c r="G337" s="37" t="n"/>
      <c r="H337" s="53" t="n"/>
      <c r="I337" s="53" t="n"/>
      <c r="J337" s="37" t="n"/>
      <c r="K337" s="53" t="n"/>
      <c r="L337" s="53" t="n"/>
      <c r="M337" s="53" t="n"/>
      <c r="N337" s="54" t="n"/>
      <c r="O337" s="57">
        <f>IF(COUNTA(A337,C337,F337,G337)=0,"",IF(OR(A337="",C337="",F337="",G337=""),"INCOMPLETO",IF(COUNTIF(Perguntas!$A$2:$A$31,C337)=0,"ID INVÁLIDO",IF(COUNTIF(Perguntas!$A$22:$A$31,C337)&gt;0,"EXTRA",IF(INDEX(Perguntas!$C$2:$C$21,MATCH(C337,Perguntas!$A$2:$A$21,0))="","PERGUNTA VAZIA",IF(COUNTIFS(Plataformas!$A$2:$A$7,F337,Plataformas!$C$2:$C$7,"Sim")=0,"FORA DO PLANO",IF(COUNTIFS($B$2:B337,B337,$C$2:C337,C337,$F$2:F337,F337)&gt;1,"DUPLICADO","OK")))))))</f>
        <v/>
      </c>
    </row>
    <row r="338" ht="15" customHeight="1" s="22">
      <c r="A338" s="38" t="n"/>
      <c r="B338" s="52">
        <f>IF(A338="","",DATE(YEAR(A338),MONTH(A338),1))</f>
        <v/>
      </c>
      <c r="C338" s="37" t="n"/>
      <c r="D338" s="42">
        <f>IF(C338="","",IFERROR(INDEX(Perguntas!$B$2:$B$31,MATCH(C338,Perguntas!$A$2:$A$31,0)),"ID inválido"))</f>
        <v/>
      </c>
      <c r="E338" s="42">
        <f>IF(C338="","",IFERROR(INDEX(Perguntas!$C$2:$C$31,MATCH(C338,Perguntas!$A$2:$A$31,0)),""))</f>
        <v/>
      </c>
      <c r="F338" s="37" t="n"/>
      <c r="G338" s="37" t="n"/>
      <c r="H338" s="53" t="n"/>
      <c r="I338" s="53" t="n"/>
      <c r="J338" s="37" t="n"/>
      <c r="K338" s="53" t="n"/>
      <c r="L338" s="53" t="n"/>
      <c r="M338" s="53" t="n"/>
      <c r="N338" s="54" t="n"/>
      <c r="O338" s="55">
        <f>IF(COUNTA(A338,C338,F338,G338)=0,"",IF(OR(A338="",C338="",F338="",G338=""),"INCOMPLETO",IF(COUNTIF(Perguntas!$A$2:$A$31,C338)=0,"ID INVÁLIDO",IF(COUNTIF(Perguntas!$A$22:$A$31,C338)&gt;0,"EXTRA",IF(INDEX(Perguntas!$C$2:$C$21,MATCH(C338,Perguntas!$A$2:$A$21,0))="","PERGUNTA VAZIA",IF(COUNTIFS(Plataformas!$A$2:$A$7,F338,Plataformas!$C$2:$C$7,"Sim")=0,"FORA DO PLANO",IF(COUNTIFS($B$2:B338,B338,$C$2:C338,C338,$F$2:F338,F338)&gt;1,"DUPLICADO","OK")))))))</f>
        <v/>
      </c>
    </row>
    <row r="339" ht="15" customHeight="1" s="22">
      <c r="A339" s="38" t="n"/>
      <c r="B339" s="56">
        <f>IF(A339="","",DATE(YEAR(A339),MONTH(A339),1))</f>
        <v/>
      </c>
      <c r="C339" s="37" t="n"/>
      <c r="D339" s="43">
        <f>IF(C339="","",IFERROR(INDEX(Perguntas!$B$2:$B$31,MATCH(C339,Perguntas!$A$2:$A$31,0)),"ID inválido"))</f>
        <v/>
      </c>
      <c r="E339" s="43">
        <f>IF(C339="","",IFERROR(INDEX(Perguntas!$C$2:$C$31,MATCH(C339,Perguntas!$A$2:$A$31,0)),""))</f>
        <v/>
      </c>
      <c r="F339" s="37" t="n"/>
      <c r="G339" s="37" t="n"/>
      <c r="H339" s="53" t="n"/>
      <c r="I339" s="53" t="n"/>
      <c r="J339" s="37" t="n"/>
      <c r="K339" s="53" t="n"/>
      <c r="L339" s="53" t="n"/>
      <c r="M339" s="53" t="n"/>
      <c r="N339" s="54" t="n"/>
      <c r="O339" s="57">
        <f>IF(COUNTA(A339,C339,F339,G339)=0,"",IF(OR(A339="",C339="",F339="",G339=""),"INCOMPLETO",IF(COUNTIF(Perguntas!$A$2:$A$31,C339)=0,"ID INVÁLIDO",IF(COUNTIF(Perguntas!$A$22:$A$31,C339)&gt;0,"EXTRA",IF(INDEX(Perguntas!$C$2:$C$21,MATCH(C339,Perguntas!$A$2:$A$21,0))="","PERGUNTA VAZIA",IF(COUNTIFS(Plataformas!$A$2:$A$7,F339,Plataformas!$C$2:$C$7,"Sim")=0,"FORA DO PLANO",IF(COUNTIFS($B$2:B339,B339,$C$2:C339,C339,$F$2:F339,F339)&gt;1,"DUPLICADO","OK")))))))</f>
        <v/>
      </c>
    </row>
    <row r="340" ht="15" customHeight="1" s="22">
      <c r="A340" s="38" t="n"/>
      <c r="B340" s="52">
        <f>IF(A340="","",DATE(YEAR(A340),MONTH(A340),1))</f>
        <v/>
      </c>
      <c r="C340" s="37" t="n"/>
      <c r="D340" s="42">
        <f>IF(C340="","",IFERROR(INDEX(Perguntas!$B$2:$B$31,MATCH(C340,Perguntas!$A$2:$A$31,0)),"ID inválido"))</f>
        <v/>
      </c>
      <c r="E340" s="42">
        <f>IF(C340="","",IFERROR(INDEX(Perguntas!$C$2:$C$31,MATCH(C340,Perguntas!$A$2:$A$31,0)),""))</f>
        <v/>
      </c>
      <c r="F340" s="37" t="n"/>
      <c r="G340" s="37" t="n"/>
      <c r="H340" s="53" t="n"/>
      <c r="I340" s="53" t="n"/>
      <c r="J340" s="37" t="n"/>
      <c r="K340" s="53" t="n"/>
      <c r="L340" s="53" t="n"/>
      <c r="M340" s="53" t="n"/>
      <c r="N340" s="54" t="n"/>
      <c r="O340" s="55">
        <f>IF(COUNTA(A340,C340,F340,G340)=0,"",IF(OR(A340="",C340="",F340="",G340=""),"INCOMPLETO",IF(COUNTIF(Perguntas!$A$2:$A$31,C340)=0,"ID INVÁLIDO",IF(COUNTIF(Perguntas!$A$22:$A$31,C340)&gt;0,"EXTRA",IF(INDEX(Perguntas!$C$2:$C$21,MATCH(C340,Perguntas!$A$2:$A$21,0))="","PERGUNTA VAZIA",IF(COUNTIFS(Plataformas!$A$2:$A$7,F340,Plataformas!$C$2:$C$7,"Sim")=0,"FORA DO PLANO",IF(COUNTIFS($B$2:B340,B340,$C$2:C340,C340,$F$2:F340,F340)&gt;1,"DUPLICADO","OK")))))))</f>
        <v/>
      </c>
    </row>
    <row r="341" ht="15" customHeight="1" s="22">
      <c r="A341" s="38" t="n"/>
      <c r="B341" s="56">
        <f>IF(A341="","",DATE(YEAR(A341),MONTH(A341),1))</f>
        <v/>
      </c>
      <c r="C341" s="37" t="n"/>
      <c r="D341" s="43">
        <f>IF(C341="","",IFERROR(INDEX(Perguntas!$B$2:$B$31,MATCH(C341,Perguntas!$A$2:$A$31,0)),"ID inválido"))</f>
        <v/>
      </c>
      <c r="E341" s="43">
        <f>IF(C341="","",IFERROR(INDEX(Perguntas!$C$2:$C$31,MATCH(C341,Perguntas!$A$2:$A$31,0)),""))</f>
        <v/>
      </c>
      <c r="F341" s="37" t="n"/>
      <c r="G341" s="37" t="n"/>
      <c r="H341" s="53" t="n"/>
      <c r="I341" s="53" t="n"/>
      <c r="J341" s="37" t="n"/>
      <c r="K341" s="53" t="n"/>
      <c r="L341" s="53" t="n"/>
      <c r="M341" s="53" t="n"/>
      <c r="N341" s="54" t="n"/>
      <c r="O341" s="57">
        <f>IF(COUNTA(A341,C341,F341,G341)=0,"",IF(OR(A341="",C341="",F341="",G341=""),"INCOMPLETO",IF(COUNTIF(Perguntas!$A$2:$A$31,C341)=0,"ID INVÁLIDO",IF(COUNTIF(Perguntas!$A$22:$A$31,C341)&gt;0,"EXTRA",IF(INDEX(Perguntas!$C$2:$C$21,MATCH(C341,Perguntas!$A$2:$A$21,0))="","PERGUNTA VAZIA",IF(COUNTIFS(Plataformas!$A$2:$A$7,F341,Plataformas!$C$2:$C$7,"Sim")=0,"FORA DO PLANO",IF(COUNTIFS($B$2:B341,B341,$C$2:C341,C341,$F$2:F341,F341)&gt;1,"DUPLICADO","OK")))))))</f>
        <v/>
      </c>
    </row>
    <row r="342" ht="15" customHeight="1" s="22">
      <c r="A342" s="38" t="n"/>
      <c r="B342" s="52">
        <f>IF(A342="","",DATE(YEAR(A342),MONTH(A342),1))</f>
        <v/>
      </c>
      <c r="C342" s="37" t="n"/>
      <c r="D342" s="42">
        <f>IF(C342="","",IFERROR(INDEX(Perguntas!$B$2:$B$31,MATCH(C342,Perguntas!$A$2:$A$31,0)),"ID inválido"))</f>
        <v/>
      </c>
      <c r="E342" s="42">
        <f>IF(C342="","",IFERROR(INDEX(Perguntas!$C$2:$C$31,MATCH(C342,Perguntas!$A$2:$A$31,0)),""))</f>
        <v/>
      </c>
      <c r="F342" s="37" t="n"/>
      <c r="G342" s="37" t="n"/>
      <c r="H342" s="53" t="n"/>
      <c r="I342" s="53" t="n"/>
      <c r="J342" s="37" t="n"/>
      <c r="K342" s="53" t="n"/>
      <c r="L342" s="53" t="n"/>
      <c r="M342" s="53" t="n"/>
      <c r="N342" s="54" t="n"/>
      <c r="O342" s="55">
        <f>IF(COUNTA(A342,C342,F342,G342)=0,"",IF(OR(A342="",C342="",F342="",G342=""),"INCOMPLETO",IF(COUNTIF(Perguntas!$A$2:$A$31,C342)=0,"ID INVÁLIDO",IF(COUNTIF(Perguntas!$A$22:$A$31,C342)&gt;0,"EXTRA",IF(INDEX(Perguntas!$C$2:$C$21,MATCH(C342,Perguntas!$A$2:$A$21,0))="","PERGUNTA VAZIA",IF(COUNTIFS(Plataformas!$A$2:$A$7,F342,Plataformas!$C$2:$C$7,"Sim")=0,"FORA DO PLANO",IF(COUNTIFS($B$2:B342,B342,$C$2:C342,C342,$F$2:F342,F342)&gt;1,"DUPLICADO","OK")))))))</f>
        <v/>
      </c>
    </row>
    <row r="343" ht="15" customHeight="1" s="22">
      <c r="A343" s="38" t="n"/>
      <c r="B343" s="56">
        <f>IF(A343="","",DATE(YEAR(A343),MONTH(A343),1))</f>
        <v/>
      </c>
      <c r="C343" s="37" t="n"/>
      <c r="D343" s="43">
        <f>IF(C343="","",IFERROR(INDEX(Perguntas!$B$2:$B$31,MATCH(C343,Perguntas!$A$2:$A$31,0)),"ID inválido"))</f>
        <v/>
      </c>
      <c r="E343" s="43">
        <f>IF(C343="","",IFERROR(INDEX(Perguntas!$C$2:$C$31,MATCH(C343,Perguntas!$A$2:$A$31,0)),""))</f>
        <v/>
      </c>
      <c r="F343" s="37" t="n"/>
      <c r="G343" s="37" t="n"/>
      <c r="H343" s="53" t="n"/>
      <c r="I343" s="53" t="n"/>
      <c r="J343" s="37" t="n"/>
      <c r="K343" s="53" t="n"/>
      <c r="L343" s="53" t="n"/>
      <c r="M343" s="53" t="n"/>
      <c r="N343" s="54" t="n"/>
      <c r="O343" s="57">
        <f>IF(COUNTA(A343,C343,F343,G343)=0,"",IF(OR(A343="",C343="",F343="",G343=""),"INCOMPLETO",IF(COUNTIF(Perguntas!$A$2:$A$31,C343)=0,"ID INVÁLIDO",IF(COUNTIF(Perguntas!$A$22:$A$31,C343)&gt;0,"EXTRA",IF(INDEX(Perguntas!$C$2:$C$21,MATCH(C343,Perguntas!$A$2:$A$21,0))="","PERGUNTA VAZIA",IF(COUNTIFS(Plataformas!$A$2:$A$7,F343,Plataformas!$C$2:$C$7,"Sim")=0,"FORA DO PLANO",IF(COUNTIFS($B$2:B343,B343,$C$2:C343,C343,$F$2:F343,F343)&gt;1,"DUPLICADO","OK")))))))</f>
        <v/>
      </c>
    </row>
    <row r="344" ht="15" customHeight="1" s="22">
      <c r="A344" s="38" t="n"/>
      <c r="B344" s="52">
        <f>IF(A344="","",DATE(YEAR(A344),MONTH(A344),1))</f>
        <v/>
      </c>
      <c r="C344" s="37" t="n"/>
      <c r="D344" s="42">
        <f>IF(C344="","",IFERROR(INDEX(Perguntas!$B$2:$B$31,MATCH(C344,Perguntas!$A$2:$A$31,0)),"ID inválido"))</f>
        <v/>
      </c>
      <c r="E344" s="42">
        <f>IF(C344="","",IFERROR(INDEX(Perguntas!$C$2:$C$31,MATCH(C344,Perguntas!$A$2:$A$31,0)),""))</f>
        <v/>
      </c>
      <c r="F344" s="37" t="n"/>
      <c r="G344" s="37" t="n"/>
      <c r="H344" s="53" t="n"/>
      <c r="I344" s="53" t="n"/>
      <c r="J344" s="37" t="n"/>
      <c r="K344" s="53" t="n"/>
      <c r="L344" s="53" t="n"/>
      <c r="M344" s="53" t="n"/>
      <c r="N344" s="54" t="n"/>
      <c r="O344" s="55">
        <f>IF(COUNTA(A344,C344,F344,G344)=0,"",IF(OR(A344="",C344="",F344="",G344=""),"INCOMPLETO",IF(COUNTIF(Perguntas!$A$2:$A$31,C344)=0,"ID INVÁLIDO",IF(COUNTIF(Perguntas!$A$22:$A$31,C344)&gt;0,"EXTRA",IF(INDEX(Perguntas!$C$2:$C$21,MATCH(C344,Perguntas!$A$2:$A$21,0))="","PERGUNTA VAZIA",IF(COUNTIFS(Plataformas!$A$2:$A$7,F344,Plataformas!$C$2:$C$7,"Sim")=0,"FORA DO PLANO",IF(COUNTIFS($B$2:B344,B344,$C$2:C344,C344,$F$2:F344,F344)&gt;1,"DUPLICADO","OK")))))))</f>
        <v/>
      </c>
    </row>
    <row r="345" ht="15" customHeight="1" s="22">
      <c r="A345" s="38" t="n"/>
      <c r="B345" s="56">
        <f>IF(A345="","",DATE(YEAR(A345),MONTH(A345),1))</f>
        <v/>
      </c>
      <c r="C345" s="37" t="n"/>
      <c r="D345" s="43">
        <f>IF(C345="","",IFERROR(INDEX(Perguntas!$B$2:$B$31,MATCH(C345,Perguntas!$A$2:$A$31,0)),"ID inválido"))</f>
        <v/>
      </c>
      <c r="E345" s="43">
        <f>IF(C345="","",IFERROR(INDEX(Perguntas!$C$2:$C$31,MATCH(C345,Perguntas!$A$2:$A$31,0)),""))</f>
        <v/>
      </c>
      <c r="F345" s="37" t="n"/>
      <c r="G345" s="37" t="n"/>
      <c r="H345" s="53" t="n"/>
      <c r="I345" s="53" t="n"/>
      <c r="J345" s="37" t="n"/>
      <c r="K345" s="53" t="n"/>
      <c r="L345" s="53" t="n"/>
      <c r="M345" s="53" t="n"/>
      <c r="N345" s="54" t="n"/>
      <c r="O345" s="57">
        <f>IF(COUNTA(A345,C345,F345,G345)=0,"",IF(OR(A345="",C345="",F345="",G345=""),"INCOMPLETO",IF(COUNTIF(Perguntas!$A$2:$A$31,C345)=0,"ID INVÁLIDO",IF(COUNTIF(Perguntas!$A$22:$A$31,C345)&gt;0,"EXTRA",IF(INDEX(Perguntas!$C$2:$C$21,MATCH(C345,Perguntas!$A$2:$A$21,0))="","PERGUNTA VAZIA",IF(COUNTIFS(Plataformas!$A$2:$A$7,F345,Plataformas!$C$2:$C$7,"Sim")=0,"FORA DO PLANO",IF(COUNTIFS($B$2:B345,B345,$C$2:C345,C345,$F$2:F345,F345)&gt;1,"DUPLICADO","OK")))))))</f>
        <v/>
      </c>
    </row>
    <row r="346" ht="15" customHeight="1" s="22">
      <c r="A346" s="38" t="n"/>
      <c r="B346" s="52">
        <f>IF(A346="","",DATE(YEAR(A346),MONTH(A346),1))</f>
        <v/>
      </c>
      <c r="C346" s="37" t="n"/>
      <c r="D346" s="42">
        <f>IF(C346="","",IFERROR(INDEX(Perguntas!$B$2:$B$31,MATCH(C346,Perguntas!$A$2:$A$31,0)),"ID inválido"))</f>
        <v/>
      </c>
      <c r="E346" s="42">
        <f>IF(C346="","",IFERROR(INDEX(Perguntas!$C$2:$C$31,MATCH(C346,Perguntas!$A$2:$A$31,0)),""))</f>
        <v/>
      </c>
      <c r="F346" s="37" t="n"/>
      <c r="G346" s="37" t="n"/>
      <c r="H346" s="53" t="n"/>
      <c r="I346" s="53" t="n"/>
      <c r="J346" s="37" t="n"/>
      <c r="K346" s="53" t="n"/>
      <c r="L346" s="53" t="n"/>
      <c r="M346" s="53" t="n"/>
      <c r="N346" s="54" t="n"/>
      <c r="O346" s="55">
        <f>IF(COUNTA(A346,C346,F346,G346)=0,"",IF(OR(A346="",C346="",F346="",G346=""),"INCOMPLETO",IF(COUNTIF(Perguntas!$A$2:$A$31,C346)=0,"ID INVÁLIDO",IF(COUNTIF(Perguntas!$A$22:$A$31,C346)&gt;0,"EXTRA",IF(INDEX(Perguntas!$C$2:$C$21,MATCH(C346,Perguntas!$A$2:$A$21,0))="","PERGUNTA VAZIA",IF(COUNTIFS(Plataformas!$A$2:$A$7,F346,Plataformas!$C$2:$C$7,"Sim")=0,"FORA DO PLANO",IF(COUNTIFS($B$2:B346,B346,$C$2:C346,C346,$F$2:F346,F346)&gt;1,"DUPLICADO","OK")))))))</f>
        <v/>
      </c>
    </row>
    <row r="347" ht="15" customHeight="1" s="22">
      <c r="A347" s="38" t="n"/>
      <c r="B347" s="56">
        <f>IF(A347="","",DATE(YEAR(A347),MONTH(A347),1))</f>
        <v/>
      </c>
      <c r="C347" s="37" t="n"/>
      <c r="D347" s="43">
        <f>IF(C347="","",IFERROR(INDEX(Perguntas!$B$2:$B$31,MATCH(C347,Perguntas!$A$2:$A$31,0)),"ID inválido"))</f>
        <v/>
      </c>
      <c r="E347" s="43">
        <f>IF(C347="","",IFERROR(INDEX(Perguntas!$C$2:$C$31,MATCH(C347,Perguntas!$A$2:$A$31,0)),""))</f>
        <v/>
      </c>
      <c r="F347" s="37" t="n"/>
      <c r="G347" s="37" t="n"/>
      <c r="H347" s="53" t="n"/>
      <c r="I347" s="53" t="n"/>
      <c r="J347" s="37" t="n"/>
      <c r="K347" s="53" t="n"/>
      <c r="L347" s="53" t="n"/>
      <c r="M347" s="53" t="n"/>
      <c r="N347" s="54" t="n"/>
      <c r="O347" s="57">
        <f>IF(COUNTA(A347,C347,F347,G347)=0,"",IF(OR(A347="",C347="",F347="",G347=""),"INCOMPLETO",IF(COUNTIF(Perguntas!$A$2:$A$31,C347)=0,"ID INVÁLIDO",IF(COUNTIF(Perguntas!$A$22:$A$31,C347)&gt;0,"EXTRA",IF(INDEX(Perguntas!$C$2:$C$21,MATCH(C347,Perguntas!$A$2:$A$21,0))="","PERGUNTA VAZIA",IF(COUNTIFS(Plataformas!$A$2:$A$7,F347,Plataformas!$C$2:$C$7,"Sim")=0,"FORA DO PLANO",IF(COUNTIFS($B$2:B347,B347,$C$2:C347,C347,$F$2:F347,F347)&gt;1,"DUPLICADO","OK")))))))</f>
        <v/>
      </c>
    </row>
    <row r="348" ht="15" customHeight="1" s="22">
      <c r="A348" s="38" t="n"/>
      <c r="B348" s="52">
        <f>IF(A348="","",DATE(YEAR(A348),MONTH(A348),1))</f>
        <v/>
      </c>
      <c r="C348" s="37" t="n"/>
      <c r="D348" s="42">
        <f>IF(C348="","",IFERROR(INDEX(Perguntas!$B$2:$B$31,MATCH(C348,Perguntas!$A$2:$A$31,0)),"ID inválido"))</f>
        <v/>
      </c>
      <c r="E348" s="42">
        <f>IF(C348="","",IFERROR(INDEX(Perguntas!$C$2:$C$31,MATCH(C348,Perguntas!$A$2:$A$31,0)),""))</f>
        <v/>
      </c>
      <c r="F348" s="37" t="n"/>
      <c r="G348" s="37" t="n"/>
      <c r="H348" s="53" t="n"/>
      <c r="I348" s="53" t="n"/>
      <c r="J348" s="37" t="n"/>
      <c r="K348" s="53" t="n"/>
      <c r="L348" s="53" t="n"/>
      <c r="M348" s="53" t="n"/>
      <c r="N348" s="54" t="n"/>
      <c r="O348" s="55">
        <f>IF(COUNTA(A348,C348,F348,G348)=0,"",IF(OR(A348="",C348="",F348="",G348=""),"INCOMPLETO",IF(COUNTIF(Perguntas!$A$2:$A$31,C348)=0,"ID INVÁLIDO",IF(COUNTIF(Perguntas!$A$22:$A$31,C348)&gt;0,"EXTRA",IF(INDEX(Perguntas!$C$2:$C$21,MATCH(C348,Perguntas!$A$2:$A$21,0))="","PERGUNTA VAZIA",IF(COUNTIFS(Plataformas!$A$2:$A$7,F348,Plataformas!$C$2:$C$7,"Sim")=0,"FORA DO PLANO",IF(COUNTIFS($B$2:B348,B348,$C$2:C348,C348,$F$2:F348,F348)&gt;1,"DUPLICADO","OK")))))))</f>
        <v/>
      </c>
    </row>
    <row r="349" ht="15" customHeight="1" s="22">
      <c r="A349" s="38" t="n"/>
      <c r="B349" s="56">
        <f>IF(A349="","",DATE(YEAR(A349),MONTH(A349),1))</f>
        <v/>
      </c>
      <c r="C349" s="37" t="n"/>
      <c r="D349" s="43">
        <f>IF(C349="","",IFERROR(INDEX(Perguntas!$B$2:$B$31,MATCH(C349,Perguntas!$A$2:$A$31,0)),"ID inválido"))</f>
        <v/>
      </c>
      <c r="E349" s="43">
        <f>IF(C349="","",IFERROR(INDEX(Perguntas!$C$2:$C$31,MATCH(C349,Perguntas!$A$2:$A$31,0)),""))</f>
        <v/>
      </c>
      <c r="F349" s="37" t="n"/>
      <c r="G349" s="37" t="n"/>
      <c r="H349" s="53" t="n"/>
      <c r="I349" s="53" t="n"/>
      <c r="J349" s="37" t="n"/>
      <c r="K349" s="53" t="n"/>
      <c r="L349" s="53" t="n"/>
      <c r="M349" s="53" t="n"/>
      <c r="N349" s="54" t="n"/>
      <c r="O349" s="57">
        <f>IF(COUNTA(A349,C349,F349,G349)=0,"",IF(OR(A349="",C349="",F349="",G349=""),"INCOMPLETO",IF(COUNTIF(Perguntas!$A$2:$A$31,C349)=0,"ID INVÁLIDO",IF(COUNTIF(Perguntas!$A$22:$A$31,C349)&gt;0,"EXTRA",IF(INDEX(Perguntas!$C$2:$C$21,MATCH(C349,Perguntas!$A$2:$A$21,0))="","PERGUNTA VAZIA",IF(COUNTIFS(Plataformas!$A$2:$A$7,F349,Plataformas!$C$2:$C$7,"Sim")=0,"FORA DO PLANO",IF(COUNTIFS($B$2:B349,B349,$C$2:C349,C349,$F$2:F349,F349)&gt;1,"DUPLICADO","OK")))))))</f>
        <v/>
      </c>
    </row>
    <row r="350" ht="15" customHeight="1" s="22">
      <c r="A350" s="38" t="n"/>
      <c r="B350" s="52">
        <f>IF(A350="","",DATE(YEAR(A350),MONTH(A350),1))</f>
        <v/>
      </c>
      <c r="C350" s="37" t="n"/>
      <c r="D350" s="42">
        <f>IF(C350="","",IFERROR(INDEX(Perguntas!$B$2:$B$31,MATCH(C350,Perguntas!$A$2:$A$31,0)),"ID inválido"))</f>
        <v/>
      </c>
      <c r="E350" s="42">
        <f>IF(C350="","",IFERROR(INDEX(Perguntas!$C$2:$C$31,MATCH(C350,Perguntas!$A$2:$A$31,0)),""))</f>
        <v/>
      </c>
      <c r="F350" s="37" t="n"/>
      <c r="G350" s="37" t="n"/>
      <c r="H350" s="53" t="n"/>
      <c r="I350" s="53" t="n"/>
      <c r="J350" s="37" t="n"/>
      <c r="K350" s="53" t="n"/>
      <c r="L350" s="53" t="n"/>
      <c r="M350" s="53" t="n"/>
      <c r="N350" s="54" t="n"/>
      <c r="O350" s="55">
        <f>IF(COUNTA(A350,C350,F350,G350)=0,"",IF(OR(A350="",C350="",F350="",G350=""),"INCOMPLETO",IF(COUNTIF(Perguntas!$A$2:$A$31,C350)=0,"ID INVÁLIDO",IF(COUNTIF(Perguntas!$A$22:$A$31,C350)&gt;0,"EXTRA",IF(INDEX(Perguntas!$C$2:$C$21,MATCH(C350,Perguntas!$A$2:$A$21,0))="","PERGUNTA VAZIA",IF(COUNTIFS(Plataformas!$A$2:$A$7,F350,Plataformas!$C$2:$C$7,"Sim")=0,"FORA DO PLANO",IF(COUNTIFS($B$2:B350,B350,$C$2:C350,C350,$F$2:F350,F350)&gt;1,"DUPLICADO","OK")))))))</f>
        <v/>
      </c>
    </row>
    <row r="351" ht="15" customHeight="1" s="22">
      <c r="A351" s="38" t="n"/>
      <c r="B351" s="56">
        <f>IF(A351="","",DATE(YEAR(A351),MONTH(A351),1))</f>
        <v/>
      </c>
      <c r="C351" s="37" t="n"/>
      <c r="D351" s="43">
        <f>IF(C351="","",IFERROR(INDEX(Perguntas!$B$2:$B$31,MATCH(C351,Perguntas!$A$2:$A$31,0)),"ID inválido"))</f>
        <v/>
      </c>
      <c r="E351" s="43">
        <f>IF(C351="","",IFERROR(INDEX(Perguntas!$C$2:$C$31,MATCH(C351,Perguntas!$A$2:$A$31,0)),""))</f>
        <v/>
      </c>
      <c r="F351" s="37" t="n"/>
      <c r="G351" s="37" t="n"/>
      <c r="H351" s="53" t="n"/>
      <c r="I351" s="53" t="n"/>
      <c r="J351" s="37" t="n"/>
      <c r="K351" s="53" t="n"/>
      <c r="L351" s="53" t="n"/>
      <c r="M351" s="53" t="n"/>
      <c r="N351" s="54" t="n"/>
      <c r="O351" s="57">
        <f>IF(COUNTA(A351,C351,F351,G351)=0,"",IF(OR(A351="",C351="",F351="",G351=""),"INCOMPLETO",IF(COUNTIF(Perguntas!$A$2:$A$31,C351)=0,"ID INVÁLIDO",IF(COUNTIF(Perguntas!$A$22:$A$31,C351)&gt;0,"EXTRA",IF(INDEX(Perguntas!$C$2:$C$21,MATCH(C351,Perguntas!$A$2:$A$21,0))="","PERGUNTA VAZIA",IF(COUNTIFS(Plataformas!$A$2:$A$7,F351,Plataformas!$C$2:$C$7,"Sim")=0,"FORA DO PLANO",IF(COUNTIFS($B$2:B351,B351,$C$2:C351,C351,$F$2:F351,F351)&gt;1,"DUPLICADO","OK")))))))</f>
        <v/>
      </c>
    </row>
    <row r="352" ht="15" customHeight="1" s="22">
      <c r="A352" s="38" t="n"/>
      <c r="B352" s="52">
        <f>IF(A352="","",DATE(YEAR(A352),MONTH(A352),1))</f>
        <v/>
      </c>
      <c r="C352" s="37" t="n"/>
      <c r="D352" s="42">
        <f>IF(C352="","",IFERROR(INDEX(Perguntas!$B$2:$B$31,MATCH(C352,Perguntas!$A$2:$A$31,0)),"ID inválido"))</f>
        <v/>
      </c>
      <c r="E352" s="42">
        <f>IF(C352="","",IFERROR(INDEX(Perguntas!$C$2:$C$31,MATCH(C352,Perguntas!$A$2:$A$31,0)),""))</f>
        <v/>
      </c>
      <c r="F352" s="37" t="n"/>
      <c r="G352" s="37" t="n"/>
      <c r="H352" s="53" t="n"/>
      <c r="I352" s="53" t="n"/>
      <c r="J352" s="37" t="n"/>
      <c r="K352" s="53" t="n"/>
      <c r="L352" s="53" t="n"/>
      <c r="M352" s="53" t="n"/>
      <c r="N352" s="54" t="n"/>
      <c r="O352" s="55">
        <f>IF(COUNTA(A352,C352,F352,G352)=0,"",IF(OR(A352="",C352="",F352="",G352=""),"INCOMPLETO",IF(COUNTIF(Perguntas!$A$2:$A$31,C352)=0,"ID INVÁLIDO",IF(COUNTIF(Perguntas!$A$22:$A$31,C352)&gt;0,"EXTRA",IF(INDEX(Perguntas!$C$2:$C$21,MATCH(C352,Perguntas!$A$2:$A$21,0))="","PERGUNTA VAZIA",IF(COUNTIFS(Plataformas!$A$2:$A$7,F352,Plataformas!$C$2:$C$7,"Sim")=0,"FORA DO PLANO",IF(COUNTIFS($B$2:B352,B352,$C$2:C352,C352,$F$2:F352,F352)&gt;1,"DUPLICADO","OK")))))))</f>
        <v/>
      </c>
    </row>
    <row r="353" ht="15" customHeight="1" s="22">
      <c r="A353" s="38" t="n"/>
      <c r="B353" s="56">
        <f>IF(A353="","",DATE(YEAR(A353),MONTH(A353),1))</f>
        <v/>
      </c>
      <c r="C353" s="37" t="n"/>
      <c r="D353" s="43">
        <f>IF(C353="","",IFERROR(INDEX(Perguntas!$B$2:$B$31,MATCH(C353,Perguntas!$A$2:$A$31,0)),"ID inválido"))</f>
        <v/>
      </c>
      <c r="E353" s="43">
        <f>IF(C353="","",IFERROR(INDEX(Perguntas!$C$2:$C$31,MATCH(C353,Perguntas!$A$2:$A$31,0)),""))</f>
        <v/>
      </c>
      <c r="F353" s="37" t="n"/>
      <c r="G353" s="37" t="n"/>
      <c r="H353" s="53" t="n"/>
      <c r="I353" s="53" t="n"/>
      <c r="J353" s="37" t="n"/>
      <c r="K353" s="53" t="n"/>
      <c r="L353" s="53" t="n"/>
      <c r="M353" s="53" t="n"/>
      <c r="N353" s="54" t="n"/>
      <c r="O353" s="57">
        <f>IF(COUNTA(A353,C353,F353,G353)=0,"",IF(OR(A353="",C353="",F353="",G353=""),"INCOMPLETO",IF(COUNTIF(Perguntas!$A$2:$A$31,C353)=0,"ID INVÁLIDO",IF(COUNTIF(Perguntas!$A$22:$A$31,C353)&gt;0,"EXTRA",IF(INDEX(Perguntas!$C$2:$C$21,MATCH(C353,Perguntas!$A$2:$A$21,0))="","PERGUNTA VAZIA",IF(COUNTIFS(Plataformas!$A$2:$A$7,F353,Plataformas!$C$2:$C$7,"Sim")=0,"FORA DO PLANO",IF(COUNTIFS($B$2:B353,B353,$C$2:C353,C353,$F$2:F353,F353)&gt;1,"DUPLICADO","OK")))))))</f>
        <v/>
      </c>
    </row>
    <row r="354" ht="15" customHeight="1" s="22">
      <c r="A354" s="38" t="n"/>
      <c r="B354" s="52">
        <f>IF(A354="","",DATE(YEAR(A354),MONTH(A354),1))</f>
        <v/>
      </c>
      <c r="C354" s="37" t="n"/>
      <c r="D354" s="42">
        <f>IF(C354="","",IFERROR(INDEX(Perguntas!$B$2:$B$31,MATCH(C354,Perguntas!$A$2:$A$31,0)),"ID inválido"))</f>
        <v/>
      </c>
      <c r="E354" s="42">
        <f>IF(C354="","",IFERROR(INDEX(Perguntas!$C$2:$C$31,MATCH(C354,Perguntas!$A$2:$A$31,0)),""))</f>
        <v/>
      </c>
      <c r="F354" s="37" t="n"/>
      <c r="G354" s="37" t="n"/>
      <c r="H354" s="53" t="n"/>
      <c r="I354" s="53" t="n"/>
      <c r="J354" s="37" t="n"/>
      <c r="K354" s="53" t="n"/>
      <c r="L354" s="53" t="n"/>
      <c r="M354" s="53" t="n"/>
      <c r="N354" s="54" t="n"/>
      <c r="O354" s="55">
        <f>IF(COUNTA(A354,C354,F354,G354)=0,"",IF(OR(A354="",C354="",F354="",G354=""),"INCOMPLETO",IF(COUNTIF(Perguntas!$A$2:$A$31,C354)=0,"ID INVÁLIDO",IF(COUNTIF(Perguntas!$A$22:$A$31,C354)&gt;0,"EXTRA",IF(INDEX(Perguntas!$C$2:$C$21,MATCH(C354,Perguntas!$A$2:$A$21,0))="","PERGUNTA VAZIA",IF(COUNTIFS(Plataformas!$A$2:$A$7,F354,Plataformas!$C$2:$C$7,"Sim")=0,"FORA DO PLANO",IF(COUNTIFS($B$2:B354,B354,$C$2:C354,C354,$F$2:F354,F354)&gt;1,"DUPLICADO","OK")))))))</f>
        <v/>
      </c>
    </row>
    <row r="355" ht="15" customHeight="1" s="22">
      <c r="A355" s="38" t="n"/>
      <c r="B355" s="56">
        <f>IF(A355="","",DATE(YEAR(A355),MONTH(A355),1))</f>
        <v/>
      </c>
      <c r="C355" s="37" t="n"/>
      <c r="D355" s="43">
        <f>IF(C355="","",IFERROR(INDEX(Perguntas!$B$2:$B$31,MATCH(C355,Perguntas!$A$2:$A$31,0)),"ID inválido"))</f>
        <v/>
      </c>
      <c r="E355" s="43">
        <f>IF(C355="","",IFERROR(INDEX(Perguntas!$C$2:$C$31,MATCH(C355,Perguntas!$A$2:$A$31,0)),""))</f>
        <v/>
      </c>
      <c r="F355" s="37" t="n"/>
      <c r="G355" s="37" t="n"/>
      <c r="H355" s="53" t="n"/>
      <c r="I355" s="53" t="n"/>
      <c r="J355" s="37" t="n"/>
      <c r="K355" s="53" t="n"/>
      <c r="L355" s="53" t="n"/>
      <c r="M355" s="53" t="n"/>
      <c r="N355" s="54" t="n"/>
      <c r="O355" s="57">
        <f>IF(COUNTA(A355,C355,F355,G355)=0,"",IF(OR(A355="",C355="",F355="",G355=""),"INCOMPLETO",IF(COUNTIF(Perguntas!$A$2:$A$31,C355)=0,"ID INVÁLIDO",IF(COUNTIF(Perguntas!$A$22:$A$31,C355)&gt;0,"EXTRA",IF(INDEX(Perguntas!$C$2:$C$21,MATCH(C355,Perguntas!$A$2:$A$21,0))="","PERGUNTA VAZIA",IF(COUNTIFS(Plataformas!$A$2:$A$7,F355,Plataformas!$C$2:$C$7,"Sim")=0,"FORA DO PLANO",IF(COUNTIFS($B$2:B355,B355,$C$2:C355,C355,$F$2:F355,F355)&gt;1,"DUPLICADO","OK")))))))</f>
        <v/>
      </c>
    </row>
    <row r="356" ht="15" customHeight="1" s="22">
      <c r="A356" s="38" t="n"/>
      <c r="B356" s="52">
        <f>IF(A356="","",DATE(YEAR(A356),MONTH(A356),1))</f>
        <v/>
      </c>
      <c r="C356" s="37" t="n"/>
      <c r="D356" s="42">
        <f>IF(C356="","",IFERROR(INDEX(Perguntas!$B$2:$B$31,MATCH(C356,Perguntas!$A$2:$A$31,0)),"ID inválido"))</f>
        <v/>
      </c>
      <c r="E356" s="42">
        <f>IF(C356="","",IFERROR(INDEX(Perguntas!$C$2:$C$31,MATCH(C356,Perguntas!$A$2:$A$31,0)),""))</f>
        <v/>
      </c>
      <c r="F356" s="37" t="n"/>
      <c r="G356" s="37" t="n"/>
      <c r="H356" s="53" t="n"/>
      <c r="I356" s="53" t="n"/>
      <c r="J356" s="37" t="n"/>
      <c r="K356" s="53" t="n"/>
      <c r="L356" s="53" t="n"/>
      <c r="M356" s="53" t="n"/>
      <c r="N356" s="54" t="n"/>
      <c r="O356" s="55">
        <f>IF(COUNTA(A356,C356,F356,G356)=0,"",IF(OR(A356="",C356="",F356="",G356=""),"INCOMPLETO",IF(COUNTIF(Perguntas!$A$2:$A$31,C356)=0,"ID INVÁLIDO",IF(COUNTIF(Perguntas!$A$22:$A$31,C356)&gt;0,"EXTRA",IF(INDEX(Perguntas!$C$2:$C$21,MATCH(C356,Perguntas!$A$2:$A$21,0))="","PERGUNTA VAZIA",IF(COUNTIFS(Plataformas!$A$2:$A$7,F356,Plataformas!$C$2:$C$7,"Sim")=0,"FORA DO PLANO",IF(COUNTIFS($B$2:B356,B356,$C$2:C356,C356,$F$2:F356,F356)&gt;1,"DUPLICADO","OK")))))))</f>
        <v/>
      </c>
    </row>
    <row r="357" ht="15" customHeight="1" s="22">
      <c r="A357" s="38" t="n"/>
      <c r="B357" s="56">
        <f>IF(A357="","",DATE(YEAR(A357),MONTH(A357),1))</f>
        <v/>
      </c>
      <c r="C357" s="37" t="n"/>
      <c r="D357" s="43">
        <f>IF(C357="","",IFERROR(INDEX(Perguntas!$B$2:$B$31,MATCH(C357,Perguntas!$A$2:$A$31,0)),"ID inválido"))</f>
        <v/>
      </c>
      <c r="E357" s="43">
        <f>IF(C357="","",IFERROR(INDEX(Perguntas!$C$2:$C$31,MATCH(C357,Perguntas!$A$2:$A$31,0)),""))</f>
        <v/>
      </c>
      <c r="F357" s="37" t="n"/>
      <c r="G357" s="37" t="n"/>
      <c r="H357" s="53" t="n"/>
      <c r="I357" s="53" t="n"/>
      <c r="J357" s="37" t="n"/>
      <c r="K357" s="53" t="n"/>
      <c r="L357" s="53" t="n"/>
      <c r="M357" s="53" t="n"/>
      <c r="N357" s="54" t="n"/>
      <c r="O357" s="57">
        <f>IF(COUNTA(A357,C357,F357,G357)=0,"",IF(OR(A357="",C357="",F357="",G357=""),"INCOMPLETO",IF(COUNTIF(Perguntas!$A$2:$A$31,C357)=0,"ID INVÁLIDO",IF(COUNTIF(Perguntas!$A$22:$A$31,C357)&gt;0,"EXTRA",IF(INDEX(Perguntas!$C$2:$C$21,MATCH(C357,Perguntas!$A$2:$A$21,0))="","PERGUNTA VAZIA",IF(COUNTIFS(Plataformas!$A$2:$A$7,F357,Plataformas!$C$2:$C$7,"Sim")=0,"FORA DO PLANO",IF(COUNTIFS($B$2:B357,B357,$C$2:C357,C357,$F$2:F357,F357)&gt;1,"DUPLICADO","OK")))))))</f>
        <v/>
      </c>
    </row>
    <row r="358" ht="15" customHeight="1" s="22">
      <c r="A358" s="38" t="n"/>
      <c r="B358" s="52">
        <f>IF(A358="","",DATE(YEAR(A358),MONTH(A358),1))</f>
        <v/>
      </c>
      <c r="C358" s="37" t="n"/>
      <c r="D358" s="42">
        <f>IF(C358="","",IFERROR(INDEX(Perguntas!$B$2:$B$31,MATCH(C358,Perguntas!$A$2:$A$31,0)),"ID inválido"))</f>
        <v/>
      </c>
      <c r="E358" s="42">
        <f>IF(C358="","",IFERROR(INDEX(Perguntas!$C$2:$C$31,MATCH(C358,Perguntas!$A$2:$A$31,0)),""))</f>
        <v/>
      </c>
      <c r="F358" s="37" t="n"/>
      <c r="G358" s="37" t="n"/>
      <c r="H358" s="53" t="n"/>
      <c r="I358" s="53" t="n"/>
      <c r="J358" s="37" t="n"/>
      <c r="K358" s="53" t="n"/>
      <c r="L358" s="53" t="n"/>
      <c r="M358" s="53" t="n"/>
      <c r="N358" s="54" t="n"/>
      <c r="O358" s="55">
        <f>IF(COUNTA(A358,C358,F358,G358)=0,"",IF(OR(A358="",C358="",F358="",G358=""),"INCOMPLETO",IF(COUNTIF(Perguntas!$A$2:$A$31,C358)=0,"ID INVÁLIDO",IF(COUNTIF(Perguntas!$A$22:$A$31,C358)&gt;0,"EXTRA",IF(INDEX(Perguntas!$C$2:$C$21,MATCH(C358,Perguntas!$A$2:$A$21,0))="","PERGUNTA VAZIA",IF(COUNTIFS(Plataformas!$A$2:$A$7,F358,Plataformas!$C$2:$C$7,"Sim")=0,"FORA DO PLANO",IF(COUNTIFS($B$2:B358,B358,$C$2:C358,C358,$F$2:F358,F358)&gt;1,"DUPLICADO","OK")))))))</f>
        <v/>
      </c>
    </row>
    <row r="359" ht="15" customHeight="1" s="22">
      <c r="A359" s="38" t="n"/>
      <c r="B359" s="56">
        <f>IF(A359="","",DATE(YEAR(A359),MONTH(A359),1))</f>
        <v/>
      </c>
      <c r="C359" s="37" t="n"/>
      <c r="D359" s="43">
        <f>IF(C359="","",IFERROR(INDEX(Perguntas!$B$2:$B$31,MATCH(C359,Perguntas!$A$2:$A$31,0)),"ID inválido"))</f>
        <v/>
      </c>
      <c r="E359" s="43">
        <f>IF(C359="","",IFERROR(INDEX(Perguntas!$C$2:$C$31,MATCH(C359,Perguntas!$A$2:$A$31,0)),""))</f>
        <v/>
      </c>
      <c r="F359" s="37" t="n"/>
      <c r="G359" s="37" t="n"/>
      <c r="H359" s="53" t="n"/>
      <c r="I359" s="53" t="n"/>
      <c r="J359" s="37" t="n"/>
      <c r="K359" s="53" t="n"/>
      <c r="L359" s="53" t="n"/>
      <c r="M359" s="53" t="n"/>
      <c r="N359" s="54" t="n"/>
      <c r="O359" s="57">
        <f>IF(COUNTA(A359,C359,F359,G359)=0,"",IF(OR(A359="",C359="",F359="",G359=""),"INCOMPLETO",IF(COUNTIF(Perguntas!$A$2:$A$31,C359)=0,"ID INVÁLIDO",IF(COUNTIF(Perguntas!$A$22:$A$31,C359)&gt;0,"EXTRA",IF(INDEX(Perguntas!$C$2:$C$21,MATCH(C359,Perguntas!$A$2:$A$21,0))="","PERGUNTA VAZIA",IF(COUNTIFS(Plataformas!$A$2:$A$7,F359,Plataformas!$C$2:$C$7,"Sim")=0,"FORA DO PLANO",IF(COUNTIFS($B$2:B359,B359,$C$2:C359,C359,$F$2:F359,F359)&gt;1,"DUPLICADO","OK")))))))</f>
        <v/>
      </c>
    </row>
    <row r="360" ht="15" customHeight="1" s="22">
      <c r="A360" s="38" t="n"/>
      <c r="B360" s="52">
        <f>IF(A360="","",DATE(YEAR(A360),MONTH(A360),1))</f>
        <v/>
      </c>
      <c r="C360" s="37" t="n"/>
      <c r="D360" s="42">
        <f>IF(C360="","",IFERROR(INDEX(Perguntas!$B$2:$B$31,MATCH(C360,Perguntas!$A$2:$A$31,0)),"ID inválido"))</f>
        <v/>
      </c>
      <c r="E360" s="42">
        <f>IF(C360="","",IFERROR(INDEX(Perguntas!$C$2:$C$31,MATCH(C360,Perguntas!$A$2:$A$31,0)),""))</f>
        <v/>
      </c>
      <c r="F360" s="37" t="n"/>
      <c r="G360" s="37" t="n"/>
      <c r="H360" s="53" t="n"/>
      <c r="I360" s="53" t="n"/>
      <c r="J360" s="37" t="n"/>
      <c r="K360" s="53" t="n"/>
      <c r="L360" s="53" t="n"/>
      <c r="M360" s="53" t="n"/>
      <c r="N360" s="54" t="n"/>
      <c r="O360" s="55">
        <f>IF(COUNTA(A360,C360,F360,G360)=0,"",IF(OR(A360="",C360="",F360="",G360=""),"INCOMPLETO",IF(COUNTIF(Perguntas!$A$2:$A$31,C360)=0,"ID INVÁLIDO",IF(COUNTIF(Perguntas!$A$22:$A$31,C360)&gt;0,"EXTRA",IF(INDEX(Perguntas!$C$2:$C$21,MATCH(C360,Perguntas!$A$2:$A$21,0))="","PERGUNTA VAZIA",IF(COUNTIFS(Plataformas!$A$2:$A$7,F360,Plataformas!$C$2:$C$7,"Sim")=0,"FORA DO PLANO",IF(COUNTIFS($B$2:B360,B360,$C$2:C360,C360,$F$2:F360,F360)&gt;1,"DUPLICADO","OK")))))))</f>
        <v/>
      </c>
    </row>
    <row r="361" ht="15" customHeight="1" s="22">
      <c r="A361" s="38" t="n"/>
      <c r="B361" s="56">
        <f>IF(A361="","",DATE(YEAR(A361),MONTH(A361),1))</f>
        <v/>
      </c>
      <c r="C361" s="37" t="n"/>
      <c r="D361" s="43">
        <f>IF(C361="","",IFERROR(INDEX(Perguntas!$B$2:$B$31,MATCH(C361,Perguntas!$A$2:$A$31,0)),"ID inválido"))</f>
        <v/>
      </c>
      <c r="E361" s="43">
        <f>IF(C361="","",IFERROR(INDEX(Perguntas!$C$2:$C$31,MATCH(C361,Perguntas!$A$2:$A$31,0)),""))</f>
        <v/>
      </c>
      <c r="F361" s="37" t="n"/>
      <c r="G361" s="37" t="n"/>
      <c r="H361" s="53" t="n"/>
      <c r="I361" s="53" t="n"/>
      <c r="J361" s="37" t="n"/>
      <c r="K361" s="53" t="n"/>
      <c r="L361" s="53" t="n"/>
      <c r="M361" s="53" t="n"/>
      <c r="N361" s="54" t="n"/>
      <c r="O361" s="57">
        <f>IF(COUNTA(A361,C361,F361,G361)=0,"",IF(OR(A361="",C361="",F361="",G361=""),"INCOMPLETO",IF(COUNTIF(Perguntas!$A$2:$A$31,C361)=0,"ID INVÁLIDO",IF(COUNTIF(Perguntas!$A$22:$A$31,C361)&gt;0,"EXTRA",IF(INDEX(Perguntas!$C$2:$C$21,MATCH(C361,Perguntas!$A$2:$A$21,0))="","PERGUNTA VAZIA",IF(COUNTIFS(Plataformas!$A$2:$A$7,F361,Plataformas!$C$2:$C$7,"Sim")=0,"FORA DO PLANO",IF(COUNTIFS($B$2:B361,B361,$C$2:C361,C361,$F$2:F361,F361)&gt;1,"DUPLICADO","OK")))))))</f>
        <v/>
      </c>
    </row>
    <row r="362" ht="15" customHeight="1" s="22">
      <c r="A362" s="38" t="n"/>
      <c r="B362" s="52">
        <f>IF(A362="","",DATE(YEAR(A362),MONTH(A362),1))</f>
        <v/>
      </c>
      <c r="C362" s="37" t="n"/>
      <c r="D362" s="42">
        <f>IF(C362="","",IFERROR(INDEX(Perguntas!$B$2:$B$31,MATCH(C362,Perguntas!$A$2:$A$31,0)),"ID inválido"))</f>
        <v/>
      </c>
      <c r="E362" s="42">
        <f>IF(C362="","",IFERROR(INDEX(Perguntas!$C$2:$C$31,MATCH(C362,Perguntas!$A$2:$A$31,0)),""))</f>
        <v/>
      </c>
      <c r="F362" s="37" t="n"/>
      <c r="G362" s="37" t="n"/>
      <c r="H362" s="53" t="n"/>
      <c r="I362" s="53" t="n"/>
      <c r="J362" s="37" t="n"/>
      <c r="K362" s="53" t="n"/>
      <c r="L362" s="53" t="n"/>
      <c r="M362" s="53" t="n"/>
      <c r="N362" s="54" t="n"/>
      <c r="O362" s="55">
        <f>IF(COUNTA(A362,C362,F362,G362)=0,"",IF(OR(A362="",C362="",F362="",G362=""),"INCOMPLETO",IF(COUNTIF(Perguntas!$A$2:$A$31,C362)=0,"ID INVÁLIDO",IF(COUNTIF(Perguntas!$A$22:$A$31,C362)&gt;0,"EXTRA",IF(INDEX(Perguntas!$C$2:$C$21,MATCH(C362,Perguntas!$A$2:$A$21,0))="","PERGUNTA VAZIA",IF(COUNTIFS(Plataformas!$A$2:$A$7,F362,Plataformas!$C$2:$C$7,"Sim")=0,"FORA DO PLANO",IF(COUNTIFS($B$2:B362,B362,$C$2:C362,C362,$F$2:F362,F362)&gt;1,"DUPLICADO","OK")))))))</f>
        <v/>
      </c>
    </row>
    <row r="363" ht="15" customHeight="1" s="22">
      <c r="A363" s="38" t="n"/>
      <c r="B363" s="56">
        <f>IF(A363="","",DATE(YEAR(A363),MONTH(A363),1))</f>
        <v/>
      </c>
      <c r="C363" s="37" t="n"/>
      <c r="D363" s="43">
        <f>IF(C363="","",IFERROR(INDEX(Perguntas!$B$2:$B$31,MATCH(C363,Perguntas!$A$2:$A$31,0)),"ID inválido"))</f>
        <v/>
      </c>
      <c r="E363" s="43">
        <f>IF(C363="","",IFERROR(INDEX(Perguntas!$C$2:$C$31,MATCH(C363,Perguntas!$A$2:$A$31,0)),""))</f>
        <v/>
      </c>
      <c r="F363" s="37" t="n"/>
      <c r="G363" s="37" t="n"/>
      <c r="H363" s="53" t="n"/>
      <c r="I363" s="53" t="n"/>
      <c r="J363" s="37" t="n"/>
      <c r="K363" s="53" t="n"/>
      <c r="L363" s="53" t="n"/>
      <c r="M363" s="53" t="n"/>
      <c r="N363" s="54" t="n"/>
      <c r="O363" s="57">
        <f>IF(COUNTA(A363,C363,F363,G363)=0,"",IF(OR(A363="",C363="",F363="",G363=""),"INCOMPLETO",IF(COUNTIF(Perguntas!$A$2:$A$31,C363)=0,"ID INVÁLIDO",IF(COUNTIF(Perguntas!$A$22:$A$31,C363)&gt;0,"EXTRA",IF(INDEX(Perguntas!$C$2:$C$21,MATCH(C363,Perguntas!$A$2:$A$21,0))="","PERGUNTA VAZIA",IF(COUNTIFS(Plataformas!$A$2:$A$7,F363,Plataformas!$C$2:$C$7,"Sim")=0,"FORA DO PLANO",IF(COUNTIFS($B$2:B363,B363,$C$2:C363,C363,$F$2:F363,F363)&gt;1,"DUPLICADO","OK")))))))</f>
        <v/>
      </c>
    </row>
    <row r="364" ht="15" customHeight="1" s="22">
      <c r="A364" s="38" t="n"/>
      <c r="B364" s="52">
        <f>IF(A364="","",DATE(YEAR(A364),MONTH(A364),1))</f>
        <v/>
      </c>
      <c r="C364" s="37" t="n"/>
      <c r="D364" s="42">
        <f>IF(C364="","",IFERROR(INDEX(Perguntas!$B$2:$B$31,MATCH(C364,Perguntas!$A$2:$A$31,0)),"ID inválido"))</f>
        <v/>
      </c>
      <c r="E364" s="42">
        <f>IF(C364="","",IFERROR(INDEX(Perguntas!$C$2:$C$31,MATCH(C364,Perguntas!$A$2:$A$31,0)),""))</f>
        <v/>
      </c>
      <c r="F364" s="37" t="n"/>
      <c r="G364" s="37" t="n"/>
      <c r="H364" s="53" t="n"/>
      <c r="I364" s="53" t="n"/>
      <c r="J364" s="37" t="n"/>
      <c r="K364" s="53" t="n"/>
      <c r="L364" s="53" t="n"/>
      <c r="M364" s="53" t="n"/>
      <c r="N364" s="54" t="n"/>
      <c r="O364" s="55">
        <f>IF(COUNTA(A364,C364,F364,G364)=0,"",IF(OR(A364="",C364="",F364="",G364=""),"INCOMPLETO",IF(COUNTIF(Perguntas!$A$2:$A$31,C364)=0,"ID INVÁLIDO",IF(COUNTIF(Perguntas!$A$22:$A$31,C364)&gt;0,"EXTRA",IF(INDEX(Perguntas!$C$2:$C$21,MATCH(C364,Perguntas!$A$2:$A$21,0))="","PERGUNTA VAZIA",IF(COUNTIFS(Plataformas!$A$2:$A$7,F364,Plataformas!$C$2:$C$7,"Sim")=0,"FORA DO PLANO",IF(COUNTIFS($B$2:B364,B364,$C$2:C364,C364,$F$2:F364,F364)&gt;1,"DUPLICADO","OK")))))))</f>
        <v/>
      </c>
    </row>
    <row r="365" ht="15" customHeight="1" s="22">
      <c r="A365" s="38" t="n"/>
      <c r="B365" s="56">
        <f>IF(A365="","",DATE(YEAR(A365),MONTH(A365),1))</f>
        <v/>
      </c>
      <c r="C365" s="37" t="n"/>
      <c r="D365" s="43">
        <f>IF(C365="","",IFERROR(INDEX(Perguntas!$B$2:$B$31,MATCH(C365,Perguntas!$A$2:$A$31,0)),"ID inválido"))</f>
        <v/>
      </c>
      <c r="E365" s="43">
        <f>IF(C365="","",IFERROR(INDEX(Perguntas!$C$2:$C$31,MATCH(C365,Perguntas!$A$2:$A$31,0)),""))</f>
        <v/>
      </c>
      <c r="F365" s="37" t="n"/>
      <c r="G365" s="37" t="n"/>
      <c r="H365" s="53" t="n"/>
      <c r="I365" s="53" t="n"/>
      <c r="J365" s="37" t="n"/>
      <c r="K365" s="53" t="n"/>
      <c r="L365" s="53" t="n"/>
      <c r="M365" s="53" t="n"/>
      <c r="N365" s="54" t="n"/>
      <c r="O365" s="57">
        <f>IF(COUNTA(A365,C365,F365,G365)=0,"",IF(OR(A365="",C365="",F365="",G365=""),"INCOMPLETO",IF(COUNTIF(Perguntas!$A$2:$A$31,C365)=0,"ID INVÁLIDO",IF(COUNTIF(Perguntas!$A$22:$A$31,C365)&gt;0,"EXTRA",IF(INDEX(Perguntas!$C$2:$C$21,MATCH(C365,Perguntas!$A$2:$A$21,0))="","PERGUNTA VAZIA",IF(COUNTIFS(Plataformas!$A$2:$A$7,F365,Plataformas!$C$2:$C$7,"Sim")=0,"FORA DO PLANO",IF(COUNTIFS($B$2:B365,B365,$C$2:C365,C365,$F$2:F365,F365)&gt;1,"DUPLICADO","OK")))))))</f>
        <v/>
      </c>
    </row>
    <row r="366" ht="15" customHeight="1" s="22">
      <c r="A366" s="38" t="n"/>
      <c r="B366" s="52">
        <f>IF(A366="","",DATE(YEAR(A366),MONTH(A366),1))</f>
        <v/>
      </c>
      <c r="C366" s="37" t="n"/>
      <c r="D366" s="42">
        <f>IF(C366="","",IFERROR(INDEX(Perguntas!$B$2:$B$31,MATCH(C366,Perguntas!$A$2:$A$31,0)),"ID inválido"))</f>
        <v/>
      </c>
      <c r="E366" s="42">
        <f>IF(C366="","",IFERROR(INDEX(Perguntas!$C$2:$C$31,MATCH(C366,Perguntas!$A$2:$A$31,0)),""))</f>
        <v/>
      </c>
      <c r="F366" s="37" t="n"/>
      <c r="G366" s="37" t="n"/>
      <c r="H366" s="53" t="n"/>
      <c r="I366" s="53" t="n"/>
      <c r="J366" s="37" t="n"/>
      <c r="K366" s="53" t="n"/>
      <c r="L366" s="53" t="n"/>
      <c r="M366" s="53" t="n"/>
      <c r="N366" s="54" t="n"/>
      <c r="O366" s="55">
        <f>IF(COUNTA(A366,C366,F366,G366)=0,"",IF(OR(A366="",C366="",F366="",G366=""),"INCOMPLETO",IF(COUNTIF(Perguntas!$A$2:$A$31,C366)=0,"ID INVÁLIDO",IF(COUNTIF(Perguntas!$A$22:$A$31,C366)&gt;0,"EXTRA",IF(INDEX(Perguntas!$C$2:$C$21,MATCH(C366,Perguntas!$A$2:$A$21,0))="","PERGUNTA VAZIA",IF(COUNTIFS(Plataformas!$A$2:$A$7,F366,Plataformas!$C$2:$C$7,"Sim")=0,"FORA DO PLANO",IF(COUNTIFS($B$2:B366,B366,$C$2:C366,C366,$F$2:F366,F366)&gt;1,"DUPLICADO","OK")))))))</f>
        <v/>
      </c>
    </row>
    <row r="367" ht="15" customHeight="1" s="22">
      <c r="A367" s="38" t="n"/>
      <c r="B367" s="56">
        <f>IF(A367="","",DATE(YEAR(A367),MONTH(A367),1))</f>
        <v/>
      </c>
      <c r="C367" s="37" t="n"/>
      <c r="D367" s="43">
        <f>IF(C367="","",IFERROR(INDEX(Perguntas!$B$2:$B$31,MATCH(C367,Perguntas!$A$2:$A$31,0)),"ID inválido"))</f>
        <v/>
      </c>
      <c r="E367" s="43">
        <f>IF(C367="","",IFERROR(INDEX(Perguntas!$C$2:$C$31,MATCH(C367,Perguntas!$A$2:$A$31,0)),""))</f>
        <v/>
      </c>
      <c r="F367" s="37" t="n"/>
      <c r="G367" s="37" t="n"/>
      <c r="H367" s="53" t="n"/>
      <c r="I367" s="53" t="n"/>
      <c r="J367" s="37" t="n"/>
      <c r="K367" s="53" t="n"/>
      <c r="L367" s="53" t="n"/>
      <c r="M367" s="53" t="n"/>
      <c r="N367" s="54" t="n"/>
      <c r="O367" s="57">
        <f>IF(COUNTA(A367,C367,F367,G367)=0,"",IF(OR(A367="",C367="",F367="",G367=""),"INCOMPLETO",IF(COUNTIF(Perguntas!$A$2:$A$31,C367)=0,"ID INVÁLIDO",IF(COUNTIF(Perguntas!$A$22:$A$31,C367)&gt;0,"EXTRA",IF(INDEX(Perguntas!$C$2:$C$21,MATCH(C367,Perguntas!$A$2:$A$21,0))="","PERGUNTA VAZIA",IF(COUNTIFS(Plataformas!$A$2:$A$7,F367,Plataformas!$C$2:$C$7,"Sim")=0,"FORA DO PLANO",IF(COUNTIFS($B$2:B367,B367,$C$2:C367,C367,$F$2:F367,F367)&gt;1,"DUPLICADO","OK")))))))</f>
        <v/>
      </c>
    </row>
    <row r="368" ht="15" customHeight="1" s="22">
      <c r="A368" s="38" t="n"/>
      <c r="B368" s="52">
        <f>IF(A368="","",DATE(YEAR(A368),MONTH(A368),1))</f>
        <v/>
      </c>
      <c r="C368" s="37" t="n"/>
      <c r="D368" s="42">
        <f>IF(C368="","",IFERROR(INDEX(Perguntas!$B$2:$B$31,MATCH(C368,Perguntas!$A$2:$A$31,0)),"ID inválido"))</f>
        <v/>
      </c>
      <c r="E368" s="42">
        <f>IF(C368="","",IFERROR(INDEX(Perguntas!$C$2:$C$31,MATCH(C368,Perguntas!$A$2:$A$31,0)),""))</f>
        <v/>
      </c>
      <c r="F368" s="37" t="n"/>
      <c r="G368" s="37" t="n"/>
      <c r="H368" s="53" t="n"/>
      <c r="I368" s="53" t="n"/>
      <c r="J368" s="37" t="n"/>
      <c r="K368" s="53" t="n"/>
      <c r="L368" s="53" t="n"/>
      <c r="M368" s="53" t="n"/>
      <c r="N368" s="54" t="n"/>
      <c r="O368" s="55">
        <f>IF(COUNTA(A368,C368,F368,G368)=0,"",IF(OR(A368="",C368="",F368="",G368=""),"INCOMPLETO",IF(COUNTIF(Perguntas!$A$2:$A$31,C368)=0,"ID INVÁLIDO",IF(COUNTIF(Perguntas!$A$22:$A$31,C368)&gt;0,"EXTRA",IF(INDEX(Perguntas!$C$2:$C$21,MATCH(C368,Perguntas!$A$2:$A$21,0))="","PERGUNTA VAZIA",IF(COUNTIFS(Plataformas!$A$2:$A$7,F368,Plataformas!$C$2:$C$7,"Sim")=0,"FORA DO PLANO",IF(COUNTIFS($B$2:B368,B368,$C$2:C368,C368,$F$2:F368,F368)&gt;1,"DUPLICADO","OK")))))))</f>
        <v/>
      </c>
    </row>
    <row r="369" ht="15" customHeight="1" s="22">
      <c r="A369" s="38" t="n"/>
      <c r="B369" s="56">
        <f>IF(A369="","",DATE(YEAR(A369),MONTH(A369),1))</f>
        <v/>
      </c>
      <c r="C369" s="37" t="n"/>
      <c r="D369" s="43">
        <f>IF(C369="","",IFERROR(INDEX(Perguntas!$B$2:$B$31,MATCH(C369,Perguntas!$A$2:$A$31,0)),"ID inválido"))</f>
        <v/>
      </c>
      <c r="E369" s="43">
        <f>IF(C369="","",IFERROR(INDEX(Perguntas!$C$2:$C$31,MATCH(C369,Perguntas!$A$2:$A$31,0)),""))</f>
        <v/>
      </c>
      <c r="F369" s="37" t="n"/>
      <c r="G369" s="37" t="n"/>
      <c r="H369" s="53" t="n"/>
      <c r="I369" s="53" t="n"/>
      <c r="J369" s="37" t="n"/>
      <c r="K369" s="53" t="n"/>
      <c r="L369" s="53" t="n"/>
      <c r="M369" s="53" t="n"/>
      <c r="N369" s="54" t="n"/>
      <c r="O369" s="57">
        <f>IF(COUNTA(A369,C369,F369,G369)=0,"",IF(OR(A369="",C369="",F369="",G369=""),"INCOMPLETO",IF(COUNTIF(Perguntas!$A$2:$A$31,C369)=0,"ID INVÁLIDO",IF(COUNTIF(Perguntas!$A$22:$A$31,C369)&gt;0,"EXTRA",IF(INDEX(Perguntas!$C$2:$C$21,MATCH(C369,Perguntas!$A$2:$A$21,0))="","PERGUNTA VAZIA",IF(COUNTIFS(Plataformas!$A$2:$A$7,F369,Plataformas!$C$2:$C$7,"Sim")=0,"FORA DO PLANO",IF(COUNTIFS($B$2:B369,B369,$C$2:C369,C369,$F$2:F369,F369)&gt;1,"DUPLICADO","OK")))))))</f>
        <v/>
      </c>
    </row>
    <row r="370" ht="15" customHeight="1" s="22">
      <c r="A370" s="38" t="n"/>
      <c r="B370" s="52">
        <f>IF(A370="","",DATE(YEAR(A370),MONTH(A370),1))</f>
        <v/>
      </c>
      <c r="C370" s="37" t="n"/>
      <c r="D370" s="42">
        <f>IF(C370="","",IFERROR(INDEX(Perguntas!$B$2:$B$31,MATCH(C370,Perguntas!$A$2:$A$31,0)),"ID inválido"))</f>
        <v/>
      </c>
      <c r="E370" s="42">
        <f>IF(C370="","",IFERROR(INDEX(Perguntas!$C$2:$C$31,MATCH(C370,Perguntas!$A$2:$A$31,0)),""))</f>
        <v/>
      </c>
      <c r="F370" s="37" t="n"/>
      <c r="G370" s="37" t="n"/>
      <c r="H370" s="53" t="n"/>
      <c r="I370" s="53" t="n"/>
      <c r="J370" s="37" t="n"/>
      <c r="K370" s="53" t="n"/>
      <c r="L370" s="53" t="n"/>
      <c r="M370" s="53" t="n"/>
      <c r="N370" s="54" t="n"/>
      <c r="O370" s="55">
        <f>IF(COUNTA(A370,C370,F370,G370)=0,"",IF(OR(A370="",C370="",F370="",G370=""),"INCOMPLETO",IF(COUNTIF(Perguntas!$A$2:$A$31,C370)=0,"ID INVÁLIDO",IF(COUNTIF(Perguntas!$A$22:$A$31,C370)&gt;0,"EXTRA",IF(INDEX(Perguntas!$C$2:$C$21,MATCH(C370,Perguntas!$A$2:$A$21,0))="","PERGUNTA VAZIA",IF(COUNTIFS(Plataformas!$A$2:$A$7,F370,Plataformas!$C$2:$C$7,"Sim")=0,"FORA DO PLANO",IF(COUNTIFS($B$2:B370,B370,$C$2:C370,C370,$F$2:F370,F370)&gt;1,"DUPLICADO","OK")))))))</f>
        <v/>
      </c>
    </row>
    <row r="371" ht="15" customHeight="1" s="22">
      <c r="A371" s="38" t="n"/>
      <c r="B371" s="56">
        <f>IF(A371="","",DATE(YEAR(A371),MONTH(A371),1))</f>
        <v/>
      </c>
      <c r="C371" s="37" t="n"/>
      <c r="D371" s="43">
        <f>IF(C371="","",IFERROR(INDEX(Perguntas!$B$2:$B$31,MATCH(C371,Perguntas!$A$2:$A$31,0)),"ID inválido"))</f>
        <v/>
      </c>
      <c r="E371" s="43">
        <f>IF(C371="","",IFERROR(INDEX(Perguntas!$C$2:$C$31,MATCH(C371,Perguntas!$A$2:$A$31,0)),""))</f>
        <v/>
      </c>
      <c r="F371" s="37" t="n"/>
      <c r="G371" s="37" t="n"/>
      <c r="H371" s="53" t="n"/>
      <c r="I371" s="53" t="n"/>
      <c r="J371" s="37" t="n"/>
      <c r="K371" s="53" t="n"/>
      <c r="L371" s="53" t="n"/>
      <c r="M371" s="53" t="n"/>
      <c r="N371" s="54" t="n"/>
      <c r="O371" s="57">
        <f>IF(COUNTA(A371,C371,F371,G371)=0,"",IF(OR(A371="",C371="",F371="",G371=""),"INCOMPLETO",IF(COUNTIF(Perguntas!$A$2:$A$31,C371)=0,"ID INVÁLIDO",IF(COUNTIF(Perguntas!$A$22:$A$31,C371)&gt;0,"EXTRA",IF(INDEX(Perguntas!$C$2:$C$21,MATCH(C371,Perguntas!$A$2:$A$21,0))="","PERGUNTA VAZIA",IF(COUNTIFS(Plataformas!$A$2:$A$7,F371,Plataformas!$C$2:$C$7,"Sim")=0,"FORA DO PLANO",IF(COUNTIFS($B$2:B371,B371,$C$2:C371,C371,$F$2:F371,F371)&gt;1,"DUPLICADO","OK")))))))</f>
        <v/>
      </c>
    </row>
    <row r="372" ht="15" customHeight="1" s="22">
      <c r="A372" s="38" t="n"/>
      <c r="B372" s="52">
        <f>IF(A372="","",DATE(YEAR(A372),MONTH(A372),1))</f>
        <v/>
      </c>
      <c r="C372" s="37" t="n"/>
      <c r="D372" s="42">
        <f>IF(C372="","",IFERROR(INDEX(Perguntas!$B$2:$B$31,MATCH(C372,Perguntas!$A$2:$A$31,0)),"ID inválido"))</f>
        <v/>
      </c>
      <c r="E372" s="42">
        <f>IF(C372="","",IFERROR(INDEX(Perguntas!$C$2:$C$31,MATCH(C372,Perguntas!$A$2:$A$31,0)),""))</f>
        <v/>
      </c>
      <c r="F372" s="37" t="n"/>
      <c r="G372" s="37" t="n"/>
      <c r="H372" s="53" t="n"/>
      <c r="I372" s="53" t="n"/>
      <c r="J372" s="37" t="n"/>
      <c r="K372" s="53" t="n"/>
      <c r="L372" s="53" t="n"/>
      <c r="M372" s="53" t="n"/>
      <c r="N372" s="54" t="n"/>
      <c r="O372" s="55">
        <f>IF(COUNTA(A372,C372,F372,G372)=0,"",IF(OR(A372="",C372="",F372="",G372=""),"INCOMPLETO",IF(COUNTIF(Perguntas!$A$2:$A$31,C372)=0,"ID INVÁLIDO",IF(COUNTIF(Perguntas!$A$22:$A$31,C372)&gt;0,"EXTRA",IF(INDEX(Perguntas!$C$2:$C$21,MATCH(C372,Perguntas!$A$2:$A$21,0))="","PERGUNTA VAZIA",IF(COUNTIFS(Plataformas!$A$2:$A$7,F372,Plataformas!$C$2:$C$7,"Sim")=0,"FORA DO PLANO",IF(COUNTIFS($B$2:B372,B372,$C$2:C372,C372,$F$2:F372,F372)&gt;1,"DUPLICADO","OK")))))))</f>
        <v/>
      </c>
    </row>
    <row r="373" ht="15" customHeight="1" s="22">
      <c r="A373" s="38" t="n"/>
      <c r="B373" s="56">
        <f>IF(A373="","",DATE(YEAR(A373),MONTH(A373),1))</f>
        <v/>
      </c>
      <c r="C373" s="37" t="n"/>
      <c r="D373" s="43">
        <f>IF(C373="","",IFERROR(INDEX(Perguntas!$B$2:$B$31,MATCH(C373,Perguntas!$A$2:$A$31,0)),"ID inválido"))</f>
        <v/>
      </c>
      <c r="E373" s="43">
        <f>IF(C373="","",IFERROR(INDEX(Perguntas!$C$2:$C$31,MATCH(C373,Perguntas!$A$2:$A$31,0)),""))</f>
        <v/>
      </c>
      <c r="F373" s="37" t="n"/>
      <c r="G373" s="37" t="n"/>
      <c r="H373" s="53" t="n"/>
      <c r="I373" s="53" t="n"/>
      <c r="J373" s="37" t="n"/>
      <c r="K373" s="53" t="n"/>
      <c r="L373" s="53" t="n"/>
      <c r="M373" s="53" t="n"/>
      <c r="N373" s="54" t="n"/>
      <c r="O373" s="57">
        <f>IF(COUNTA(A373,C373,F373,G373)=0,"",IF(OR(A373="",C373="",F373="",G373=""),"INCOMPLETO",IF(COUNTIF(Perguntas!$A$2:$A$31,C373)=0,"ID INVÁLIDO",IF(COUNTIF(Perguntas!$A$22:$A$31,C373)&gt;0,"EXTRA",IF(INDEX(Perguntas!$C$2:$C$21,MATCH(C373,Perguntas!$A$2:$A$21,0))="","PERGUNTA VAZIA",IF(COUNTIFS(Plataformas!$A$2:$A$7,F373,Plataformas!$C$2:$C$7,"Sim")=0,"FORA DO PLANO",IF(COUNTIFS($B$2:B373,B373,$C$2:C373,C373,$F$2:F373,F373)&gt;1,"DUPLICADO","OK")))))))</f>
        <v/>
      </c>
    </row>
    <row r="374" ht="15" customHeight="1" s="22">
      <c r="A374" s="38" t="n"/>
      <c r="B374" s="52">
        <f>IF(A374="","",DATE(YEAR(A374),MONTH(A374),1))</f>
        <v/>
      </c>
      <c r="C374" s="37" t="n"/>
      <c r="D374" s="42">
        <f>IF(C374="","",IFERROR(INDEX(Perguntas!$B$2:$B$31,MATCH(C374,Perguntas!$A$2:$A$31,0)),"ID inválido"))</f>
        <v/>
      </c>
      <c r="E374" s="42">
        <f>IF(C374="","",IFERROR(INDEX(Perguntas!$C$2:$C$31,MATCH(C374,Perguntas!$A$2:$A$31,0)),""))</f>
        <v/>
      </c>
      <c r="F374" s="37" t="n"/>
      <c r="G374" s="37" t="n"/>
      <c r="H374" s="53" t="n"/>
      <c r="I374" s="53" t="n"/>
      <c r="J374" s="37" t="n"/>
      <c r="K374" s="53" t="n"/>
      <c r="L374" s="53" t="n"/>
      <c r="M374" s="53" t="n"/>
      <c r="N374" s="54" t="n"/>
      <c r="O374" s="55">
        <f>IF(COUNTA(A374,C374,F374,G374)=0,"",IF(OR(A374="",C374="",F374="",G374=""),"INCOMPLETO",IF(COUNTIF(Perguntas!$A$2:$A$31,C374)=0,"ID INVÁLIDO",IF(COUNTIF(Perguntas!$A$22:$A$31,C374)&gt;0,"EXTRA",IF(INDEX(Perguntas!$C$2:$C$21,MATCH(C374,Perguntas!$A$2:$A$21,0))="","PERGUNTA VAZIA",IF(COUNTIFS(Plataformas!$A$2:$A$7,F374,Plataformas!$C$2:$C$7,"Sim")=0,"FORA DO PLANO",IF(COUNTIFS($B$2:B374,B374,$C$2:C374,C374,$F$2:F374,F374)&gt;1,"DUPLICADO","OK")))))))</f>
        <v/>
      </c>
    </row>
    <row r="375" ht="15" customHeight="1" s="22">
      <c r="A375" s="38" t="n"/>
      <c r="B375" s="56">
        <f>IF(A375="","",DATE(YEAR(A375),MONTH(A375),1))</f>
        <v/>
      </c>
      <c r="C375" s="37" t="n"/>
      <c r="D375" s="43">
        <f>IF(C375="","",IFERROR(INDEX(Perguntas!$B$2:$B$31,MATCH(C375,Perguntas!$A$2:$A$31,0)),"ID inválido"))</f>
        <v/>
      </c>
      <c r="E375" s="43">
        <f>IF(C375="","",IFERROR(INDEX(Perguntas!$C$2:$C$31,MATCH(C375,Perguntas!$A$2:$A$31,0)),""))</f>
        <v/>
      </c>
      <c r="F375" s="37" t="n"/>
      <c r="G375" s="37" t="n"/>
      <c r="H375" s="53" t="n"/>
      <c r="I375" s="53" t="n"/>
      <c r="J375" s="37" t="n"/>
      <c r="K375" s="53" t="n"/>
      <c r="L375" s="53" t="n"/>
      <c r="M375" s="53" t="n"/>
      <c r="N375" s="54" t="n"/>
      <c r="O375" s="57">
        <f>IF(COUNTA(A375,C375,F375,G375)=0,"",IF(OR(A375="",C375="",F375="",G375=""),"INCOMPLETO",IF(COUNTIF(Perguntas!$A$2:$A$31,C375)=0,"ID INVÁLIDO",IF(COUNTIF(Perguntas!$A$22:$A$31,C375)&gt;0,"EXTRA",IF(INDEX(Perguntas!$C$2:$C$21,MATCH(C375,Perguntas!$A$2:$A$21,0))="","PERGUNTA VAZIA",IF(COUNTIFS(Plataformas!$A$2:$A$7,F375,Plataformas!$C$2:$C$7,"Sim")=0,"FORA DO PLANO",IF(COUNTIFS($B$2:B375,B375,$C$2:C375,C375,$F$2:F375,F375)&gt;1,"DUPLICADO","OK")))))))</f>
        <v/>
      </c>
    </row>
    <row r="376" ht="15" customHeight="1" s="22">
      <c r="A376" s="38" t="n"/>
      <c r="B376" s="52">
        <f>IF(A376="","",DATE(YEAR(A376),MONTH(A376),1))</f>
        <v/>
      </c>
      <c r="C376" s="37" t="n"/>
      <c r="D376" s="42">
        <f>IF(C376="","",IFERROR(INDEX(Perguntas!$B$2:$B$31,MATCH(C376,Perguntas!$A$2:$A$31,0)),"ID inválido"))</f>
        <v/>
      </c>
      <c r="E376" s="42">
        <f>IF(C376="","",IFERROR(INDEX(Perguntas!$C$2:$C$31,MATCH(C376,Perguntas!$A$2:$A$31,0)),""))</f>
        <v/>
      </c>
      <c r="F376" s="37" t="n"/>
      <c r="G376" s="37" t="n"/>
      <c r="H376" s="53" t="n"/>
      <c r="I376" s="53" t="n"/>
      <c r="J376" s="37" t="n"/>
      <c r="K376" s="53" t="n"/>
      <c r="L376" s="53" t="n"/>
      <c r="M376" s="53" t="n"/>
      <c r="N376" s="54" t="n"/>
      <c r="O376" s="55">
        <f>IF(COUNTA(A376,C376,F376,G376)=0,"",IF(OR(A376="",C376="",F376="",G376=""),"INCOMPLETO",IF(COUNTIF(Perguntas!$A$2:$A$31,C376)=0,"ID INVÁLIDO",IF(COUNTIF(Perguntas!$A$22:$A$31,C376)&gt;0,"EXTRA",IF(INDEX(Perguntas!$C$2:$C$21,MATCH(C376,Perguntas!$A$2:$A$21,0))="","PERGUNTA VAZIA",IF(COUNTIFS(Plataformas!$A$2:$A$7,F376,Plataformas!$C$2:$C$7,"Sim")=0,"FORA DO PLANO",IF(COUNTIFS($B$2:B376,B376,$C$2:C376,C376,$F$2:F376,F376)&gt;1,"DUPLICADO","OK")))))))</f>
        <v/>
      </c>
    </row>
    <row r="377" ht="15" customHeight="1" s="22">
      <c r="A377" s="38" t="n"/>
      <c r="B377" s="56">
        <f>IF(A377="","",DATE(YEAR(A377),MONTH(A377),1))</f>
        <v/>
      </c>
      <c r="C377" s="37" t="n"/>
      <c r="D377" s="43">
        <f>IF(C377="","",IFERROR(INDEX(Perguntas!$B$2:$B$31,MATCH(C377,Perguntas!$A$2:$A$31,0)),"ID inválido"))</f>
        <v/>
      </c>
      <c r="E377" s="43">
        <f>IF(C377="","",IFERROR(INDEX(Perguntas!$C$2:$C$31,MATCH(C377,Perguntas!$A$2:$A$31,0)),""))</f>
        <v/>
      </c>
      <c r="F377" s="37" t="n"/>
      <c r="G377" s="37" t="n"/>
      <c r="H377" s="53" t="n"/>
      <c r="I377" s="53" t="n"/>
      <c r="J377" s="37" t="n"/>
      <c r="K377" s="53" t="n"/>
      <c r="L377" s="53" t="n"/>
      <c r="M377" s="53" t="n"/>
      <c r="N377" s="54" t="n"/>
      <c r="O377" s="57">
        <f>IF(COUNTA(A377,C377,F377,G377)=0,"",IF(OR(A377="",C377="",F377="",G377=""),"INCOMPLETO",IF(COUNTIF(Perguntas!$A$2:$A$31,C377)=0,"ID INVÁLIDO",IF(COUNTIF(Perguntas!$A$22:$A$31,C377)&gt;0,"EXTRA",IF(INDEX(Perguntas!$C$2:$C$21,MATCH(C377,Perguntas!$A$2:$A$21,0))="","PERGUNTA VAZIA",IF(COUNTIFS(Plataformas!$A$2:$A$7,F377,Plataformas!$C$2:$C$7,"Sim")=0,"FORA DO PLANO",IF(COUNTIFS($B$2:B377,B377,$C$2:C377,C377,$F$2:F377,F377)&gt;1,"DUPLICADO","OK")))))))</f>
        <v/>
      </c>
    </row>
    <row r="378" ht="15" customHeight="1" s="22">
      <c r="A378" s="38" t="n"/>
      <c r="B378" s="52">
        <f>IF(A378="","",DATE(YEAR(A378),MONTH(A378),1))</f>
        <v/>
      </c>
      <c r="C378" s="37" t="n"/>
      <c r="D378" s="42">
        <f>IF(C378="","",IFERROR(INDEX(Perguntas!$B$2:$B$31,MATCH(C378,Perguntas!$A$2:$A$31,0)),"ID inválido"))</f>
        <v/>
      </c>
      <c r="E378" s="42">
        <f>IF(C378="","",IFERROR(INDEX(Perguntas!$C$2:$C$31,MATCH(C378,Perguntas!$A$2:$A$31,0)),""))</f>
        <v/>
      </c>
      <c r="F378" s="37" t="n"/>
      <c r="G378" s="37" t="n"/>
      <c r="H378" s="53" t="n"/>
      <c r="I378" s="53" t="n"/>
      <c r="J378" s="37" t="n"/>
      <c r="K378" s="53" t="n"/>
      <c r="L378" s="53" t="n"/>
      <c r="M378" s="53" t="n"/>
      <c r="N378" s="54" t="n"/>
      <c r="O378" s="55">
        <f>IF(COUNTA(A378,C378,F378,G378)=0,"",IF(OR(A378="",C378="",F378="",G378=""),"INCOMPLETO",IF(COUNTIF(Perguntas!$A$2:$A$31,C378)=0,"ID INVÁLIDO",IF(COUNTIF(Perguntas!$A$22:$A$31,C378)&gt;0,"EXTRA",IF(INDEX(Perguntas!$C$2:$C$21,MATCH(C378,Perguntas!$A$2:$A$21,0))="","PERGUNTA VAZIA",IF(COUNTIFS(Plataformas!$A$2:$A$7,F378,Plataformas!$C$2:$C$7,"Sim")=0,"FORA DO PLANO",IF(COUNTIFS($B$2:B378,B378,$C$2:C378,C378,$F$2:F378,F378)&gt;1,"DUPLICADO","OK")))))))</f>
        <v/>
      </c>
    </row>
    <row r="379" ht="15" customHeight="1" s="22">
      <c r="A379" s="38" t="n"/>
      <c r="B379" s="56">
        <f>IF(A379="","",DATE(YEAR(A379),MONTH(A379),1))</f>
        <v/>
      </c>
      <c r="C379" s="37" t="n"/>
      <c r="D379" s="43">
        <f>IF(C379="","",IFERROR(INDEX(Perguntas!$B$2:$B$31,MATCH(C379,Perguntas!$A$2:$A$31,0)),"ID inválido"))</f>
        <v/>
      </c>
      <c r="E379" s="43">
        <f>IF(C379="","",IFERROR(INDEX(Perguntas!$C$2:$C$31,MATCH(C379,Perguntas!$A$2:$A$31,0)),""))</f>
        <v/>
      </c>
      <c r="F379" s="37" t="n"/>
      <c r="G379" s="37" t="n"/>
      <c r="H379" s="53" t="n"/>
      <c r="I379" s="53" t="n"/>
      <c r="J379" s="37" t="n"/>
      <c r="K379" s="53" t="n"/>
      <c r="L379" s="53" t="n"/>
      <c r="M379" s="53" t="n"/>
      <c r="N379" s="54" t="n"/>
      <c r="O379" s="57">
        <f>IF(COUNTA(A379,C379,F379,G379)=0,"",IF(OR(A379="",C379="",F379="",G379=""),"INCOMPLETO",IF(COUNTIF(Perguntas!$A$2:$A$31,C379)=0,"ID INVÁLIDO",IF(COUNTIF(Perguntas!$A$22:$A$31,C379)&gt;0,"EXTRA",IF(INDEX(Perguntas!$C$2:$C$21,MATCH(C379,Perguntas!$A$2:$A$21,0))="","PERGUNTA VAZIA",IF(COUNTIFS(Plataformas!$A$2:$A$7,F379,Plataformas!$C$2:$C$7,"Sim")=0,"FORA DO PLANO",IF(COUNTIFS($B$2:B379,B379,$C$2:C379,C379,$F$2:F379,F379)&gt;1,"DUPLICADO","OK")))))))</f>
        <v/>
      </c>
    </row>
    <row r="380" ht="15" customHeight="1" s="22">
      <c r="A380" s="38" t="n"/>
      <c r="B380" s="52">
        <f>IF(A380="","",DATE(YEAR(A380),MONTH(A380),1))</f>
        <v/>
      </c>
      <c r="C380" s="37" t="n"/>
      <c r="D380" s="42">
        <f>IF(C380="","",IFERROR(INDEX(Perguntas!$B$2:$B$31,MATCH(C380,Perguntas!$A$2:$A$31,0)),"ID inválido"))</f>
        <v/>
      </c>
      <c r="E380" s="42">
        <f>IF(C380="","",IFERROR(INDEX(Perguntas!$C$2:$C$31,MATCH(C380,Perguntas!$A$2:$A$31,0)),""))</f>
        <v/>
      </c>
      <c r="F380" s="37" t="n"/>
      <c r="G380" s="37" t="n"/>
      <c r="H380" s="53" t="n"/>
      <c r="I380" s="53" t="n"/>
      <c r="J380" s="37" t="n"/>
      <c r="K380" s="53" t="n"/>
      <c r="L380" s="53" t="n"/>
      <c r="M380" s="53" t="n"/>
      <c r="N380" s="54" t="n"/>
      <c r="O380" s="55">
        <f>IF(COUNTA(A380,C380,F380,G380)=0,"",IF(OR(A380="",C380="",F380="",G380=""),"INCOMPLETO",IF(COUNTIF(Perguntas!$A$2:$A$31,C380)=0,"ID INVÁLIDO",IF(COUNTIF(Perguntas!$A$22:$A$31,C380)&gt;0,"EXTRA",IF(INDEX(Perguntas!$C$2:$C$21,MATCH(C380,Perguntas!$A$2:$A$21,0))="","PERGUNTA VAZIA",IF(COUNTIFS(Plataformas!$A$2:$A$7,F380,Plataformas!$C$2:$C$7,"Sim")=0,"FORA DO PLANO",IF(COUNTIFS($B$2:B380,B380,$C$2:C380,C380,$F$2:F380,F380)&gt;1,"DUPLICADO","OK")))))))</f>
        <v/>
      </c>
    </row>
    <row r="381" ht="15" customHeight="1" s="22">
      <c r="A381" s="38" t="n"/>
      <c r="B381" s="56">
        <f>IF(A381="","",DATE(YEAR(A381),MONTH(A381),1))</f>
        <v/>
      </c>
      <c r="C381" s="37" t="n"/>
      <c r="D381" s="43">
        <f>IF(C381="","",IFERROR(INDEX(Perguntas!$B$2:$B$31,MATCH(C381,Perguntas!$A$2:$A$31,0)),"ID inválido"))</f>
        <v/>
      </c>
      <c r="E381" s="43">
        <f>IF(C381="","",IFERROR(INDEX(Perguntas!$C$2:$C$31,MATCH(C381,Perguntas!$A$2:$A$31,0)),""))</f>
        <v/>
      </c>
      <c r="F381" s="37" t="n"/>
      <c r="G381" s="37" t="n"/>
      <c r="H381" s="53" t="n"/>
      <c r="I381" s="53" t="n"/>
      <c r="J381" s="37" t="n"/>
      <c r="K381" s="53" t="n"/>
      <c r="L381" s="53" t="n"/>
      <c r="M381" s="53" t="n"/>
      <c r="N381" s="54" t="n"/>
      <c r="O381" s="57">
        <f>IF(COUNTA(A381,C381,F381,G381)=0,"",IF(OR(A381="",C381="",F381="",G381=""),"INCOMPLETO",IF(COUNTIF(Perguntas!$A$2:$A$31,C381)=0,"ID INVÁLIDO",IF(COUNTIF(Perguntas!$A$22:$A$31,C381)&gt;0,"EXTRA",IF(INDEX(Perguntas!$C$2:$C$21,MATCH(C381,Perguntas!$A$2:$A$21,0))="","PERGUNTA VAZIA",IF(COUNTIFS(Plataformas!$A$2:$A$7,F381,Plataformas!$C$2:$C$7,"Sim")=0,"FORA DO PLANO",IF(COUNTIFS($B$2:B381,B381,$C$2:C381,C381,$F$2:F381,F381)&gt;1,"DUPLICADO","OK")))))))</f>
        <v/>
      </c>
    </row>
    <row r="382" ht="15" customHeight="1" s="22">
      <c r="A382" s="38" t="n"/>
      <c r="B382" s="52">
        <f>IF(A382="","",DATE(YEAR(A382),MONTH(A382),1))</f>
        <v/>
      </c>
      <c r="C382" s="37" t="n"/>
      <c r="D382" s="42">
        <f>IF(C382="","",IFERROR(INDEX(Perguntas!$B$2:$B$31,MATCH(C382,Perguntas!$A$2:$A$31,0)),"ID inválido"))</f>
        <v/>
      </c>
      <c r="E382" s="42">
        <f>IF(C382="","",IFERROR(INDEX(Perguntas!$C$2:$C$31,MATCH(C382,Perguntas!$A$2:$A$31,0)),""))</f>
        <v/>
      </c>
      <c r="F382" s="37" t="n"/>
      <c r="G382" s="37" t="n"/>
      <c r="H382" s="53" t="n"/>
      <c r="I382" s="53" t="n"/>
      <c r="J382" s="37" t="n"/>
      <c r="K382" s="53" t="n"/>
      <c r="L382" s="53" t="n"/>
      <c r="M382" s="53" t="n"/>
      <c r="N382" s="54" t="n"/>
      <c r="O382" s="55">
        <f>IF(COUNTA(A382,C382,F382,G382)=0,"",IF(OR(A382="",C382="",F382="",G382=""),"INCOMPLETO",IF(COUNTIF(Perguntas!$A$2:$A$31,C382)=0,"ID INVÁLIDO",IF(COUNTIF(Perguntas!$A$22:$A$31,C382)&gt;0,"EXTRA",IF(INDEX(Perguntas!$C$2:$C$21,MATCH(C382,Perguntas!$A$2:$A$21,0))="","PERGUNTA VAZIA",IF(COUNTIFS(Plataformas!$A$2:$A$7,F382,Plataformas!$C$2:$C$7,"Sim")=0,"FORA DO PLANO",IF(COUNTIFS($B$2:B382,B382,$C$2:C382,C382,$F$2:F382,F382)&gt;1,"DUPLICADO","OK")))))))</f>
        <v/>
      </c>
    </row>
    <row r="383" ht="15" customHeight="1" s="22">
      <c r="A383" s="38" t="n"/>
      <c r="B383" s="56">
        <f>IF(A383="","",DATE(YEAR(A383),MONTH(A383),1))</f>
        <v/>
      </c>
      <c r="C383" s="37" t="n"/>
      <c r="D383" s="43">
        <f>IF(C383="","",IFERROR(INDEX(Perguntas!$B$2:$B$31,MATCH(C383,Perguntas!$A$2:$A$31,0)),"ID inválido"))</f>
        <v/>
      </c>
      <c r="E383" s="43">
        <f>IF(C383="","",IFERROR(INDEX(Perguntas!$C$2:$C$31,MATCH(C383,Perguntas!$A$2:$A$31,0)),""))</f>
        <v/>
      </c>
      <c r="F383" s="37" t="n"/>
      <c r="G383" s="37" t="n"/>
      <c r="H383" s="53" t="n"/>
      <c r="I383" s="53" t="n"/>
      <c r="J383" s="37" t="n"/>
      <c r="K383" s="53" t="n"/>
      <c r="L383" s="53" t="n"/>
      <c r="M383" s="53" t="n"/>
      <c r="N383" s="54" t="n"/>
      <c r="O383" s="57">
        <f>IF(COUNTA(A383,C383,F383,G383)=0,"",IF(OR(A383="",C383="",F383="",G383=""),"INCOMPLETO",IF(COUNTIF(Perguntas!$A$2:$A$31,C383)=0,"ID INVÁLIDO",IF(COUNTIF(Perguntas!$A$22:$A$31,C383)&gt;0,"EXTRA",IF(INDEX(Perguntas!$C$2:$C$21,MATCH(C383,Perguntas!$A$2:$A$21,0))="","PERGUNTA VAZIA",IF(COUNTIFS(Plataformas!$A$2:$A$7,F383,Plataformas!$C$2:$C$7,"Sim")=0,"FORA DO PLANO",IF(COUNTIFS($B$2:B383,B383,$C$2:C383,C383,$F$2:F383,F383)&gt;1,"DUPLICADO","OK")))))))</f>
        <v/>
      </c>
    </row>
    <row r="384" ht="15" customHeight="1" s="22">
      <c r="A384" s="38" t="n"/>
      <c r="B384" s="52">
        <f>IF(A384="","",DATE(YEAR(A384),MONTH(A384),1))</f>
        <v/>
      </c>
      <c r="C384" s="37" t="n"/>
      <c r="D384" s="42">
        <f>IF(C384="","",IFERROR(INDEX(Perguntas!$B$2:$B$31,MATCH(C384,Perguntas!$A$2:$A$31,0)),"ID inválido"))</f>
        <v/>
      </c>
      <c r="E384" s="42">
        <f>IF(C384="","",IFERROR(INDEX(Perguntas!$C$2:$C$31,MATCH(C384,Perguntas!$A$2:$A$31,0)),""))</f>
        <v/>
      </c>
      <c r="F384" s="37" t="n"/>
      <c r="G384" s="37" t="n"/>
      <c r="H384" s="53" t="n"/>
      <c r="I384" s="53" t="n"/>
      <c r="J384" s="37" t="n"/>
      <c r="K384" s="53" t="n"/>
      <c r="L384" s="53" t="n"/>
      <c r="M384" s="53" t="n"/>
      <c r="N384" s="54" t="n"/>
      <c r="O384" s="55">
        <f>IF(COUNTA(A384,C384,F384,G384)=0,"",IF(OR(A384="",C384="",F384="",G384=""),"INCOMPLETO",IF(COUNTIF(Perguntas!$A$2:$A$31,C384)=0,"ID INVÁLIDO",IF(COUNTIF(Perguntas!$A$22:$A$31,C384)&gt;0,"EXTRA",IF(INDEX(Perguntas!$C$2:$C$21,MATCH(C384,Perguntas!$A$2:$A$21,0))="","PERGUNTA VAZIA",IF(COUNTIFS(Plataformas!$A$2:$A$7,F384,Plataformas!$C$2:$C$7,"Sim")=0,"FORA DO PLANO",IF(COUNTIFS($B$2:B384,B384,$C$2:C384,C384,$F$2:F384,F384)&gt;1,"DUPLICADO","OK")))))))</f>
        <v/>
      </c>
    </row>
    <row r="385" ht="15" customHeight="1" s="22">
      <c r="A385" s="38" t="n"/>
      <c r="B385" s="56">
        <f>IF(A385="","",DATE(YEAR(A385),MONTH(A385),1))</f>
        <v/>
      </c>
      <c r="C385" s="37" t="n"/>
      <c r="D385" s="43">
        <f>IF(C385="","",IFERROR(INDEX(Perguntas!$B$2:$B$31,MATCH(C385,Perguntas!$A$2:$A$31,0)),"ID inválido"))</f>
        <v/>
      </c>
      <c r="E385" s="43">
        <f>IF(C385="","",IFERROR(INDEX(Perguntas!$C$2:$C$31,MATCH(C385,Perguntas!$A$2:$A$31,0)),""))</f>
        <v/>
      </c>
      <c r="F385" s="37" t="n"/>
      <c r="G385" s="37" t="n"/>
      <c r="H385" s="53" t="n"/>
      <c r="I385" s="53" t="n"/>
      <c r="J385" s="37" t="n"/>
      <c r="K385" s="53" t="n"/>
      <c r="L385" s="53" t="n"/>
      <c r="M385" s="53" t="n"/>
      <c r="N385" s="54" t="n"/>
      <c r="O385" s="57">
        <f>IF(COUNTA(A385,C385,F385,G385)=0,"",IF(OR(A385="",C385="",F385="",G385=""),"INCOMPLETO",IF(COUNTIF(Perguntas!$A$2:$A$31,C385)=0,"ID INVÁLIDO",IF(COUNTIF(Perguntas!$A$22:$A$31,C385)&gt;0,"EXTRA",IF(INDEX(Perguntas!$C$2:$C$21,MATCH(C385,Perguntas!$A$2:$A$21,0))="","PERGUNTA VAZIA",IF(COUNTIFS(Plataformas!$A$2:$A$7,F385,Plataformas!$C$2:$C$7,"Sim")=0,"FORA DO PLANO",IF(COUNTIFS($B$2:B385,B385,$C$2:C385,C385,$F$2:F385,F385)&gt;1,"DUPLICADO","OK")))))))</f>
        <v/>
      </c>
    </row>
    <row r="386" ht="15" customHeight="1" s="22">
      <c r="A386" s="38" t="n"/>
      <c r="B386" s="52">
        <f>IF(A386="","",DATE(YEAR(A386),MONTH(A386),1))</f>
        <v/>
      </c>
      <c r="C386" s="37" t="n"/>
      <c r="D386" s="42">
        <f>IF(C386="","",IFERROR(INDEX(Perguntas!$B$2:$B$31,MATCH(C386,Perguntas!$A$2:$A$31,0)),"ID inválido"))</f>
        <v/>
      </c>
      <c r="E386" s="42">
        <f>IF(C386="","",IFERROR(INDEX(Perguntas!$C$2:$C$31,MATCH(C386,Perguntas!$A$2:$A$31,0)),""))</f>
        <v/>
      </c>
      <c r="F386" s="37" t="n"/>
      <c r="G386" s="37" t="n"/>
      <c r="H386" s="53" t="n"/>
      <c r="I386" s="53" t="n"/>
      <c r="J386" s="37" t="n"/>
      <c r="K386" s="53" t="n"/>
      <c r="L386" s="53" t="n"/>
      <c r="M386" s="53" t="n"/>
      <c r="N386" s="54" t="n"/>
      <c r="O386" s="55">
        <f>IF(COUNTA(A386,C386,F386,G386)=0,"",IF(OR(A386="",C386="",F386="",G386=""),"INCOMPLETO",IF(COUNTIF(Perguntas!$A$2:$A$31,C386)=0,"ID INVÁLIDO",IF(COUNTIF(Perguntas!$A$22:$A$31,C386)&gt;0,"EXTRA",IF(INDEX(Perguntas!$C$2:$C$21,MATCH(C386,Perguntas!$A$2:$A$21,0))="","PERGUNTA VAZIA",IF(COUNTIFS(Plataformas!$A$2:$A$7,F386,Plataformas!$C$2:$C$7,"Sim")=0,"FORA DO PLANO",IF(COUNTIFS($B$2:B386,B386,$C$2:C386,C386,$F$2:F386,F386)&gt;1,"DUPLICADO","OK")))))))</f>
        <v/>
      </c>
    </row>
    <row r="387" ht="15" customHeight="1" s="22">
      <c r="A387" s="38" t="n"/>
      <c r="B387" s="56">
        <f>IF(A387="","",DATE(YEAR(A387),MONTH(A387),1))</f>
        <v/>
      </c>
      <c r="C387" s="37" t="n"/>
      <c r="D387" s="43">
        <f>IF(C387="","",IFERROR(INDEX(Perguntas!$B$2:$B$31,MATCH(C387,Perguntas!$A$2:$A$31,0)),"ID inválido"))</f>
        <v/>
      </c>
      <c r="E387" s="43">
        <f>IF(C387="","",IFERROR(INDEX(Perguntas!$C$2:$C$31,MATCH(C387,Perguntas!$A$2:$A$31,0)),""))</f>
        <v/>
      </c>
      <c r="F387" s="37" t="n"/>
      <c r="G387" s="37" t="n"/>
      <c r="H387" s="53" t="n"/>
      <c r="I387" s="53" t="n"/>
      <c r="J387" s="37" t="n"/>
      <c r="K387" s="53" t="n"/>
      <c r="L387" s="53" t="n"/>
      <c r="M387" s="53" t="n"/>
      <c r="N387" s="54" t="n"/>
      <c r="O387" s="57">
        <f>IF(COUNTA(A387,C387,F387,G387)=0,"",IF(OR(A387="",C387="",F387="",G387=""),"INCOMPLETO",IF(COUNTIF(Perguntas!$A$2:$A$31,C387)=0,"ID INVÁLIDO",IF(COUNTIF(Perguntas!$A$22:$A$31,C387)&gt;0,"EXTRA",IF(INDEX(Perguntas!$C$2:$C$21,MATCH(C387,Perguntas!$A$2:$A$21,0))="","PERGUNTA VAZIA",IF(COUNTIFS(Plataformas!$A$2:$A$7,F387,Plataformas!$C$2:$C$7,"Sim")=0,"FORA DO PLANO",IF(COUNTIFS($B$2:B387,B387,$C$2:C387,C387,$F$2:F387,F387)&gt;1,"DUPLICADO","OK")))))))</f>
        <v/>
      </c>
    </row>
    <row r="388" ht="15" customHeight="1" s="22">
      <c r="A388" s="38" t="n"/>
      <c r="B388" s="52">
        <f>IF(A388="","",DATE(YEAR(A388),MONTH(A388),1))</f>
        <v/>
      </c>
      <c r="C388" s="37" t="n"/>
      <c r="D388" s="42">
        <f>IF(C388="","",IFERROR(INDEX(Perguntas!$B$2:$B$31,MATCH(C388,Perguntas!$A$2:$A$31,0)),"ID inválido"))</f>
        <v/>
      </c>
      <c r="E388" s="42">
        <f>IF(C388="","",IFERROR(INDEX(Perguntas!$C$2:$C$31,MATCH(C388,Perguntas!$A$2:$A$31,0)),""))</f>
        <v/>
      </c>
      <c r="F388" s="37" t="n"/>
      <c r="G388" s="37" t="n"/>
      <c r="H388" s="53" t="n"/>
      <c r="I388" s="53" t="n"/>
      <c r="J388" s="37" t="n"/>
      <c r="K388" s="53" t="n"/>
      <c r="L388" s="53" t="n"/>
      <c r="M388" s="53" t="n"/>
      <c r="N388" s="54" t="n"/>
      <c r="O388" s="55">
        <f>IF(COUNTA(A388,C388,F388,G388)=0,"",IF(OR(A388="",C388="",F388="",G388=""),"INCOMPLETO",IF(COUNTIF(Perguntas!$A$2:$A$31,C388)=0,"ID INVÁLIDO",IF(COUNTIF(Perguntas!$A$22:$A$31,C388)&gt;0,"EXTRA",IF(INDEX(Perguntas!$C$2:$C$21,MATCH(C388,Perguntas!$A$2:$A$21,0))="","PERGUNTA VAZIA",IF(COUNTIFS(Plataformas!$A$2:$A$7,F388,Plataformas!$C$2:$C$7,"Sim")=0,"FORA DO PLANO",IF(COUNTIFS($B$2:B388,B388,$C$2:C388,C388,$F$2:F388,F388)&gt;1,"DUPLICADO","OK")))))))</f>
        <v/>
      </c>
    </row>
    <row r="389" ht="15" customHeight="1" s="22">
      <c r="A389" s="38" t="n"/>
      <c r="B389" s="56">
        <f>IF(A389="","",DATE(YEAR(A389),MONTH(A389),1))</f>
        <v/>
      </c>
      <c r="C389" s="37" t="n"/>
      <c r="D389" s="43">
        <f>IF(C389="","",IFERROR(INDEX(Perguntas!$B$2:$B$31,MATCH(C389,Perguntas!$A$2:$A$31,0)),"ID inválido"))</f>
        <v/>
      </c>
      <c r="E389" s="43">
        <f>IF(C389="","",IFERROR(INDEX(Perguntas!$C$2:$C$31,MATCH(C389,Perguntas!$A$2:$A$31,0)),""))</f>
        <v/>
      </c>
      <c r="F389" s="37" t="n"/>
      <c r="G389" s="37" t="n"/>
      <c r="H389" s="53" t="n"/>
      <c r="I389" s="53" t="n"/>
      <c r="J389" s="37" t="n"/>
      <c r="K389" s="53" t="n"/>
      <c r="L389" s="53" t="n"/>
      <c r="M389" s="53" t="n"/>
      <c r="N389" s="54" t="n"/>
      <c r="O389" s="57">
        <f>IF(COUNTA(A389,C389,F389,G389)=0,"",IF(OR(A389="",C389="",F389="",G389=""),"INCOMPLETO",IF(COUNTIF(Perguntas!$A$2:$A$31,C389)=0,"ID INVÁLIDO",IF(COUNTIF(Perguntas!$A$22:$A$31,C389)&gt;0,"EXTRA",IF(INDEX(Perguntas!$C$2:$C$21,MATCH(C389,Perguntas!$A$2:$A$21,0))="","PERGUNTA VAZIA",IF(COUNTIFS(Plataformas!$A$2:$A$7,F389,Plataformas!$C$2:$C$7,"Sim")=0,"FORA DO PLANO",IF(COUNTIFS($B$2:B389,B389,$C$2:C389,C389,$F$2:F389,F389)&gt;1,"DUPLICADO","OK")))))))</f>
        <v/>
      </c>
    </row>
    <row r="390" ht="15" customHeight="1" s="22">
      <c r="A390" s="38" t="n"/>
      <c r="B390" s="52">
        <f>IF(A390="","",DATE(YEAR(A390),MONTH(A390),1))</f>
        <v/>
      </c>
      <c r="C390" s="37" t="n"/>
      <c r="D390" s="42">
        <f>IF(C390="","",IFERROR(INDEX(Perguntas!$B$2:$B$31,MATCH(C390,Perguntas!$A$2:$A$31,0)),"ID inválido"))</f>
        <v/>
      </c>
      <c r="E390" s="42">
        <f>IF(C390="","",IFERROR(INDEX(Perguntas!$C$2:$C$31,MATCH(C390,Perguntas!$A$2:$A$31,0)),""))</f>
        <v/>
      </c>
      <c r="F390" s="37" t="n"/>
      <c r="G390" s="37" t="n"/>
      <c r="H390" s="53" t="n"/>
      <c r="I390" s="53" t="n"/>
      <c r="J390" s="37" t="n"/>
      <c r="K390" s="53" t="n"/>
      <c r="L390" s="53" t="n"/>
      <c r="M390" s="53" t="n"/>
      <c r="N390" s="54" t="n"/>
      <c r="O390" s="55">
        <f>IF(COUNTA(A390,C390,F390,G390)=0,"",IF(OR(A390="",C390="",F390="",G390=""),"INCOMPLETO",IF(COUNTIF(Perguntas!$A$2:$A$31,C390)=0,"ID INVÁLIDO",IF(COUNTIF(Perguntas!$A$22:$A$31,C390)&gt;0,"EXTRA",IF(INDEX(Perguntas!$C$2:$C$21,MATCH(C390,Perguntas!$A$2:$A$21,0))="","PERGUNTA VAZIA",IF(COUNTIFS(Plataformas!$A$2:$A$7,F390,Plataformas!$C$2:$C$7,"Sim")=0,"FORA DO PLANO",IF(COUNTIFS($B$2:B390,B390,$C$2:C390,C390,$F$2:F390,F390)&gt;1,"DUPLICADO","OK")))))))</f>
        <v/>
      </c>
    </row>
    <row r="391" ht="15" customHeight="1" s="22">
      <c r="A391" s="38" t="n"/>
      <c r="B391" s="56">
        <f>IF(A391="","",DATE(YEAR(A391),MONTH(A391),1))</f>
        <v/>
      </c>
      <c r="C391" s="37" t="n"/>
      <c r="D391" s="43">
        <f>IF(C391="","",IFERROR(INDEX(Perguntas!$B$2:$B$31,MATCH(C391,Perguntas!$A$2:$A$31,0)),"ID inválido"))</f>
        <v/>
      </c>
      <c r="E391" s="43">
        <f>IF(C391="","",IFERROR(INDEX(Perguntas!$C$2:$C$31,MATCH(C391,Perguntas!$A$2:$A$31,0)),""))</f>
        <v/>
      </c>
      <c r="F391" s="37" t="n"/>
      <c r="G391" s="37" t="n"/>
      <c r="H391" s="53" t="n"/>
      <c r="I391" s="53" t="n"/>
      <c r="J391" s="37" t="n"/>
      <c r="K391" s="53" t="n"/>
      <c r="L391" s="53" t="n"/>
      <c r="M391" s="53" t="n"/>
      <c r="N391" s="54" t="n"/>
      <c r="O391" s="57">
        <f>IF(COUNTA(A391,C391,F391,G391)=0,"",IF(OR(A391="",C391="",F391="",G391=""),"INCOMPLETO",IF(COUNTIF(Perguntas!$A$2:$A$31,C391)=0,"ID INVÁLIDO",IF(COUNTIF(Perguntas!$A$22:$A$31,C391)&gt;0,"EXTRA",IF(INDEX(Perguntas!$C$2:$C$21,MATCH(C391,Perguntas!$A$2:$A$21,0))="","PERGUNTA VAZIA",IF(COUNTIFS(Plataformas!$A$2:$A$7,F391,Plataformas!$C$2:$C$7,"Sim")=0,"FORA DO PLANO",IF(COUNTIFS($B$2:B391,B391,$C$2:C391,C391,$F$2:F391,F391)&gt;1,"DUPLICADO","OK")))))))</f>
        <v/>
      </c>
    </row>
    <row r="392" ht="15" customHeight="1" s="22">
      <c r="A392" s="38" t="n"/>
      <c r="B392" s="52">
        <f>IF(A392="","",DATE(YEAR(A392),MONTH(A392),1))</f>
        <v/>
      </c>
      <c r="C392" s="37" t="n"/>
      <c r="D392" s="42">
        <f>IF(C392="","",IFERROR(INDEX(Perguntas!$B$2:$B$31,MATCH(C392,Perguntas!$A$2:$A$31,0)),"ID inválido"))</f>
        <v/>
      </c>
      <c r="E392" s="42">
        <f>IF(C392="","",IFERROR(INDEX(Perguntas!$C$2:$C$31,MATCH(C392,Perguntas!$A$2:$A$31,0)),""))</f>
        <v/>
      </c>
      <c r="F392" s="37" t="n"/>
      <c r="G392" s="37" t="n"/>
      <c r="H392" s="53" t="n"/>
      <c r="I392" s="53" t="n"/>
      <c r="J392" s="37" t="n"/>
      <c r="K392" s="53" t="n"/>
      <c r="L392" s="53" t="n"/>
      <c r="M392" s="53" t="n"/>
      <c r="N392" s="54" t="n"/>
      <c r="O392" s="55">
        <f>IF(COUNTA(A392,C392,F392,G392)=0,"",IF(OR(A392="",C392="",F392="",G392=""),"INCOMPLETO",IF(COUNTIF(Perguntas!$A$2:$A$31,C392)=0,"ID INVÁLIDO",IF(COUNTIF(Perguntas!$A$22:$A$31,C392)&gt;0,"EXTRA",IF(INDEX(Perguntas!$C$2:$C$21,MATCH(C392,Perguntas!$A$2:$A$21,0))="","PERGUNTA VAZIA",IF(COUNTIFS(Plataformas!$A$2:$A$7,F392,Plataformas!$C$2:$C$7,"Sim")=0,"FORA DO PLANO",IF(COUNTIFS($B$2:B392,B392,$C$2:C392,C392,$F$2:F392,F392)&gt;1,"DUPLICADO","OK")))))))</f>
        <v/>
      </c>
    </row>
    <row r="393" ht="15" customHeight="1" s="22">
      <c r="A393" s="38" t="n"/>
      <c r="B393" s="56">
        <f>IF(A393="","",DATE(YEAR(A393),MONTH(A393),1))</f>
        <v/>
      </c>
      <c r="C393" s="37" t="n"/>
      <c r="D393" s="43">
        <f>IF(C393="","",IFERROR(INDEX(Perguntas!$B$2:$B$31,MATCH(C393,Perguntas!$A$2:$A$31,0)),"ID inválido"))</f>
        <v/>
      </c>
      <c r="E393" s="43">
        <f>IF(C393="","",IFERROR(INDEX(Perguntas!$C$2:$C$31,MATCH(C393,Perguntas!$A$2:$A$31,0)),""))</f>
        <v/>
      </c>
      <c r="F393" s="37" t="n"/>
      <c r="G393" s="37" t="n"/>
      <c r="H393" s="53" t="n"/>
      <c r="I393" s="53" t="n"/>
      <c r="J393" s="37" t="n"/>
      <c r="K393" s="53" t="n"/>
      <c r="L393" s="53" t="n"/>
      <c r="M393" s="53" t="n"/>
      <c r="N393" s="54" t="n"/>
      <c r="O393" s="57">
        <f>IF(COUNTA(A393,C393,F393,G393)=0,"",IF(OR(A393="",C393="",F393="",G393=""),"INCOMPLETO",IF(COUNTIF(Perguntas!$A$2:$A$31,C393)=0,"ID INVÁLIDO",IF(COUNTIF(Perguntas!$A$22:$A$31,C393)&gt;0,"EXTRA",IF(INDEX(Perguntas!$C$2:$C$21,MATCH(C393,Perguntas!$A$2:$A$21,0))="","PERGUNTA VAZIA",IF(COUNTIFS(Plataformas!$A$2:$A$7,F393,Plataformas!$C$2:$C$7,"Sim")=0,"FORA DO PLANO",IF(COUNTIFS($B$2:B393,B393,$C$2:C393,C393,$F$2:F393,F393)&gt;1,"DUPLICADO","OK")))))))</f>
        <v/>
      </c>
    </row>
    <row r="394" ht="15" customHeight="1" s="22">
      <c r="A394" s="38" t="n"/>
      <c r="B394" s="52">
        <f>IF(A394="","",DATE(YEAR(A394),MONTH(A394),1))</f>
        <v/>
      </c>
      <c r="C394" s="37" t="n"/>
      <c r="D394" s="42">
        <f>IF(C394="","",IFERROR(INDEX(Perguntas!$B$2:$B$31,MATCH(C394,Perguntas!$A$2:$A$31,0)),"ID inválido"))</f>
        <v/>
      </c>
      <c r="E394" s="42">
        <f>IF(C394="","",IFERROR(INDEX(Perguntas!$C$2:$C$31,MATCH(C394,Perguntas!$A$2:$A$31,0)),""))</f>
        <v/>
      </c>
      <c r="F394" s="37" t="n"/>
      <c r="G394" s="37" t="n"/>
      <c r="H394" s="53" t="n"/>
      <c r="I394" s="53" t="n"/>
      <c r="J394" s="37" t="n"/>
      <c r="K394" s="53" t="n"/>
      <c r="L394" s="53" t="n"/>
      <c r="M394" s="53" t="n"/>
      <c r="N394" s="54" t="n"/>
      <c r="O394" s="55">
        <f>IF(COUNTA(A394,C394,F394,G394)=0,"",IF(OR(A394="",C394="",F394="",G394=""),"INCOMPLETO",IF(COUNTIF(Perguntas!$A$2:$A$31,C394)=0,"ID INVÁLIDO",IF(COUNTIF(Perguntas!$A$22:$A$31,C394)&gt;0,"EXTRA",IF(INDEX(Perguntas!$C$2:$C$21,MATCH(C394,Perguntas!$A$2:$A$21,0))="","PERGUNTA VAZIA",IF(COUNTIFS(Plataformas!$A$2:$A$7,F394,Plataformas!$C$2:$C$7,"Sim")=0,"FORA DO PLANO",IF(COUNTIFS($B$2:B394,B394,$C$2:C394,C394,$F$2:F394,F394)&gt;1,"DUPLICADO","OK")))))))</f>
        <v/>
      </c>
    </row>
    <row r="395" ht="15" customHeight="1" s="22">
      <c r="A395" s="38" t="n"/>
      <c r="B395" s="56">
        <f>IF(A395="","",DATE(YEAR(A395),MONTH(A395),1))</f>
        <v/>
      </c>
      <c r="C395" s="37" t="n"/>
      <c r="D395" s="43">
        <f>IF(C395="","",IFERROR(INDEX(Perguntas!$B$2:$B$31,MATCH(C395,Perguntas!$A$2:$A$31,0)),"ID inválido"))</f>
        <v/>
      </c>
      <c r="E395" s="43">
        <f>IF(C395="","",IFERROR(INDEX(Perguntas!$C$2:$C$31,MATCH(C395,Perguntas!$A$2:$A$31,0)),""))</f>
        <v/>
      </c>
      <c r="F395" s="37" t="n"/>
      <c r="G395" s="37" t="n"/>
      <c r="H395" s="53" t="n"/>
      <c r="I395" s="53" t="n"/>
      <c r="J395" s="37" t="n"/>
      <c r="K395" s="53" t="n"/>
      <c r="L395" s="53" t="n"/>
      <c r="M395" s="53" t="n"/>
      <c r="N395" s="54" t="n"/>
      <c r="O395" s="57">
        <f>IF(COUNTA(A395,C395,F395,G395)=0,"",IF(OR(A395="",C395="",F395="",G395=""),"INCOMPLETO",IF(COUNTIF(Perguntas!$A$2:$A$31,C395)=0,"ID INVÁLIDO",IF(COUNTIF(Perguntas!$A$22:$A$31,C395)&gt;0,"EXTRA",IF(INDEX(Perguntas!$C$2:$C$21,MATCH(C395,Perguntas!$A$2:$A$21,0))="","PERGUNTA VAZIA",IF(COUNTIFS(Plataformas!$A$2:$A$7,F395,Plataformas!$C$2:$C$7,"Sim")=0,"FORA DO PLANO",IF(COUNTIFS($B$2:B395,B395,$C$2:C395,C395,$F$2:F395,F395)&gt;1,"DUPLICADO","OK")))))))</f>
        <v/>
      </c>
    </row>
    <row r="396" ht="15" customHeight="1" s="22">
      <c r="A396" s="38" t="n"/>
      <c r="B396" s="52">
        <f>IF(A396="","",DATE(YEAR(A396),MONTH(A396),1))</f>
        <v/>
      </c>
      <c r="C396" s="37" t="n"/>
      <c r="D396" s="42">
        <f>IF(C396="","",IFERROR(INDEX(Perguntas!$B$2:$B$31,MATCH(C396,Perguntas!$A$2:$A$31,0)),"ID inválido"))</f>
        <v/>
      </c>
      <c r="E396" s="42">
        <f>IF(C396="","",IFERROR(INDEX(Perguntas!$C$2:$C$31,MATCH(C396,Perguntas!$A$2:$A$31,0)),""))</f>
        <v/>
      </c>
      <c r="F396" s="37" t="n"/>
      <c r="G396" s="37" t="n"/>
      <c r="H396" s="53" t="n"/>
      <c r="I396" s="53" t="n"/>
      <c r="J396" s="37" t="n"/>
      <c r="K396" s="53" t="n"/>
      <c r="L396" s="53" t="n"/>
      <c r="M396" s="53" t="n"/>
      <c r="N396" s="54" t="n"/>
      <c r="O396" s="55">
        <f>IF(COUNTA(A396,C396,F396,G396)=0,"",IF(OR(A396="",C396="",F396="",G396=""),"INCOMPLETO",IF(COUNTIF(Perguntas!$A$2:$A$31,C396)=0,"ID INVÁLIDO",IF(COUNTIF(Perguntas!$A$22:$A$31,C396)&gt;0,"EXTRA",IF(INDEX(Perguntas!$C$2:$C$21,MATCH(C396,Perguntas!$A$2:$A$21,0))="","PERGUNTA VAZIA",IF(COUNTIFS(Plataformas!$A$2:$A$7,F396,Plataformas!$C$2:$C$7,"Sim")=0,"FORA DO PLANO",IF(COUNTIFS($B$2:B396,B396,$C$2:C396,C396,$F$2:F396,F396)&gt;1,"DUPLICADO","OK")))))))</f>
        <v/>
      </c>
    </row>
    <row r="397" ht="15" customHeight="1" s="22">
      <c r="A397" s="38" t="n"/>
      <c r="B397" s="56">
        <f>IF(A397="","",DATE(YEAR(A397),MONTH(A397),1))</f>
        <v/>
      </c>
      <c r="C397" s="37" t="n"/>
      <c r="D397" s="43">
        <f>IF(C397="","",IFERROR(INDEX(Perguntas!$B$2:$B$31,MATCH(C397,Perguntas!$A$2:$A$31,0)),"ID inválido"))</f>
        <v/>
      </c>
      <c r="E397" s="43">
        <f>IF(C397="","",IFERROR(INDEX(Perguntas!$C$2:$C$31,MATCH(C397,Perguntas!$A$2:$A$31,0)),""))</f>
        <v/>
      </c>
      <c r="F397" s="37" t="n"/>
      <c r="G397" s="37" t="n"/>
      <c r="H397" s="53" t="n"/>
      <c r="I397" s="53" t="n"/>
      <c r="J397" s="37" t="n"/>
      <c r="K397" s="53" t="n"/>
      <c r="L397" s="53" t="n"/>
      <c r="M397" s="53" t="n"/>
      <c r="N397" s="54" t="n"/>
      <c r="O397" s="57">
        <f>IF(COUNTA(A397,C397,F397,G397)=0,"",IF(OR(A397="",C397="",F397="",G397=""),"INCOMPLETO",IF(COUNTIF(Perguntas!$A$2:$A$31,C397)=0,"ID INVÁLIDO",IF(COUNTIF(Perguntas!$A$22:$A$31,C397)&gt;0,"EXTRA",IF(INDEX(Perguntas!$C$2:$C$21,MATCH(C397,Perguntas!$A$2:$A$21,0))="","PERGUNTA VAZIA",IF(COUNTIFS(Plataformas!$A$2:$A$7,F397,Plataformas!$C$2:$C$7,"Sim")=0,"FORA DO PLANO",IF(COUNTIFS($B$2:B397,B397,$C$2:C397,C397,$F$2:F397,F397)&gt;1,"DUPLICADO","OK")))))))</f>
        <v/>
      </c>
    </row>
    <row r="398" ht="15" customHeight="1" s="22">
      <c r="A398" s="38" t="n"/>
      <c r="B398" s="52">
        <f>IF(A398="","",DATE(YEAR(A398),MONTH(A398),1))</f>
        <v/>
      </c>
      <c r="C398" s="37" t="n"/>
      <c r="D398" s="42">
        <f>IF(C398="","",IFERROR(INDEX(Perguntas!$B$2:$B$31,MATCH(C398,Perguntas!$A$2:$A$31,0)),"ID inválido"))</f>
        <v/>
      </c>
      <c r="E398" s="42">
        <f>IF(C398="","",IFERROR(INDEX(Perguntas!$C$2:$C$31,MATCH(C398,Perguntas!$A$2:$A$31,0)),""))</f>
        <v/>
      </c>
      <c r="F398" s="37" t="n"/>
      <c r="G398" s="37" t="n"/>
      <c r="H398" s="53" t="n"/>
      <c r="I398" s="53" t="n"/>
      <c r="J398" s="37" t="n"/>
      <c r="K398" s="53" t="n"/>
      <c r="L398" s="53" t="n"/>
      <c r="M398" s="53" t="n"/>
      <c r="N398" s="54" t="n"/>
      <c r="O398" s="55">
        <f>IF(COUNTA(A398,C398,F398,G398)=0,"",IF(OR(A398="",C398="",F398="",G398=""),"INCOMPLETO",IF(COUNTIF(Perguntas!$A$2:$A$31,C398)=0,"ID INVÁLIDO",IF(COUNTIF(Perguntas!$A$22:$A$31,C398)&gt;0,"EXTRA",IF(INDEX(Perguntas!$C$2:$C$21,MATCH(C398,Perguntas!$A$2:$A$21,0))="","PERGUNTA VAZIA",IF(COUNTIFS(Plataformas!$A$2:$A$7,F398,Plataformas!$C$2:$C$7,"Sim")=0,"FORA DO PLANO",IF(COUNTIFS($B$2:B398,B398,$C$2:C398,C398,$F$2:F398,F398)&gt;1,"DUPLICADO","OK")))))))</f>
        <v/>
      </c>
    </row>
    <row r="399" ht="15" customHeight="1" s="22">
      <c r="A399" s="38" t="n"/>
      <c r="B399" s="56">
        <f>IF(A399="","",DATE(YEAR(A399),MONTH(A399),1))</f>
        <v/>
      </c>
      <c r="C399" s="37" t="n"/>
      <c r="D399" s="43">
        <f>IF(C399="","",IFERROR(INDEX(Perguntas!$B$2:$B$31,MATCH(C399,Perguntas!$A$2:$A$31,0)),"ID inválido"))</f>
        <v/>
      </c>
      <c r="E399" s="43">
        <f>IF(C399="","",IFERROR(INDEX(Perguntas!$C$2:$C$31,MATCH(C399,Perguntas!$A$2:$A$31,0)),""))</f>
        <v/>
      </c>
      <c r="F399" s="37" t="n"/>
      <c r="G399" s="37" t="n"/>
      <c r="H399" s="53" t="n"/>
      <c r="I399" s="53" t="n"/>
      <c r="J399" s="37" t="n"/>
      <c r="K399" s="53" t="n"/>
      <c r="L399" s="53" t="n"/>
      <c r="M399" s="53" t="n"/>
      <c r="N399" s="54" t="n"/>
      <c r="O399" s="57">
        <f>IF(COUNTA(A399,C399,F399,G399)=0,"",IF(OR(A399="",C399="",F399="",G399=""),"INCOMPLETO",IF(COUNTIF(Perguntas!$A$2:$A$31,C399)=0,"ID INVÁLIDO",IF(COUNTIF(Perguntas!$A$22:$A$31,C399)&gt;0,"EXTRA",IF(INDEX(Perguntas!$C$2:$C$21,MATCH(C399,Perguntas!$A$2:$A$21,0))="","PERGUNTA VAZIA",IF(COUNTIFS(Plataformas!$A$2:$A$7,F399,Plataformas!$C$2:$C$7,"Sim")=0,"FORA DO PLANO",IF(COUNTIFS($B$2:B399,B399,$C$2:C399,C399,$F$2:F399,F399)&gt;1,"DUPLICADO","OK")))))))</f>
        <v/>
      </c>
    </row>
    <row r="400" ht="15" customHeight="1" s="22">
      <c r="A400" s="38" t="n"/>
      <c r="B400" s="52">
        <f>IF(A400="","",DATE(YEAR(A400),MONTH(A400),1))</f>
        <v/>
      </c>
      <c r="C400" s="37" t="n"/>
      <c r="D400" s="42">
        <f>IF(C400="","",IFERROR(INDEX(Perguntas!$B$2:$B$31,MATCH(C400,Perguntas!$A$2:$A$31,0)),"ID inválido"))</f>
        <v/>
      </c>
      <c r="E400" s="42">
        <f>IF(C400="","",IFERROR(INDEX(Perguntas!$C$2:$C$31,MATCH(C400,Perguntas!$A$2:$A$31,0)),""))</f>
        <v/>
      </c>
      <c r="F400" s="37" t="n"/>
      <c r="G400" s="37" t="n"/>
      <c r="H400" s="53" t="n"/>
      <c r="I400" s="53" t="n"/>
      <c r="J400" s="37" t="n"/>
      <c r="K400" s="53" t="n"/>
      <c r="L400" s="53" t="n"/>
      <c r="M400" s="53" t="n"/>
      <c r="N400" s="54" t="n"/>
      <c r="O400" s="55">
        <f>IF(COUNTA(A400,C400,F400,G400)=0,"",IF(OR(A400="",C400="",F400="",G400=""),"INCOMPLETO",IF(COUNTIF(Perguntas!$A$2:$A$31,C400)=0,"ID INVÁLIDO",IF(COUNTIF(Perguntas!$A$22:$A$31,C400)&gt;0,"EXTRA",IF(INDEX(Perguntas!$C$2:$C$21,MATCH(C400,Perguntas!$A$2:$A$21,0))="","PERGUNTA VAZIA",IF(COUNTIFS(Plataformas!$A$2:$A$7,F400,Plataformas!$C$2:$C$7,"Sim")=0,"FORA DO PLANO",IF(COUNTIFS($B$2:B400,B400,$C$2:C400,C400,$F$2:F400,F400)&gt;1,"DUPLICADO","OK")))))))</f>
        <v/>
      </c>
    </row>
    <row r="401" ht="15" customHeight="1" s="22">
      <c r="A401" s="38" t="n"/>
      <c r="B401" s="56">
        <f>IF(A401="","",DATE(YEAR(A401),MONTH(A401),1))</f>
        <v/>
      </c>
      <c r="C401" s="37" t="n"/>
      <c r="D401" s="43">
        <f>IF(C401="","",IFERROR(INDEX(Perguntas!$B$2:$B$31,MATCH(C401,Perguntas!$A$2:$A$31,0)),"ID inválido"))</f>
        <v/>
      </c>
      <c r="E401" s="43">
        <f>IF(C401="","",IFERROR(INDEX(Perguntas!$C$2:$C$31,MATCH(C401,Perguntas!$A$2:$A$31,0)),""))</f>
        <v/>
      </c>
      <c r="F401" s="37" t="n"/>
      <c r="G401" s="37" t="n"/>
      <c r="H401" s="53" t="n"/>
      <c r="I401" s="53" t="n"/>
      <c r="J401" s="37" t="n"/>
      <c r="K401" s="53" t="n"/>
      <c r="L401" s="53" t="n"/>
      <c r="M401" s="53" t="n"/>
      <c r="N401" s="54" t="n"/>
      <c r="O401" s="57">
        <f>IF(COUNTA(A401,C401,F401,G401)=0,"",IF(OR(A401="",C401="",F401="",G401=""),"INCOMPLETO",IF(COUNTIF(Perguntas!$A$2:$A$31,C401)=0,"ID INVÁLIDO",IF(COUNTIF(Perguntas!$A$22:$A$31,C401)&gt;0,"EXTRA",IF(INDEX(Perguntas!$C$2:$C$21,MATCH(C401,Perguntas!$A$2:$A$21,0))="","PERGUNTA VAZIA",IF(COUNTIFS(Plataformas!$A$2:$A$7,F401,Plataformas!$C$2:$C$7,"Sim")=0,"FORA DO PLANO",IF(COUNTIFS($B$2:B401,B401,$C$2:C401,C401,$F$2:F401,F401)&gt;1,"DUPLICADO","OK")))))))</f>
        <v/>
      </c>
    </row>
    <row r="402" ht="15" customHeight="1" s="22">
      <c r="A402" s="38" t="n"/>
      <c r="B402" s="52">
        <f>IF(A402="","",DATE(YEAR(A402),MONTH(A402),1))</f>
        <v/>
      </c>
      <c r="C402" s="37" t="n"/>
      <c r="D402" s="42">
        <f>IF(C402="","",IFERROR(INDEX(Perguntas!$B$2:$B$31,MATCH(C402,Perguntas!$A$2:$A$31,0)),"ID inválido"))</f>
        <v/>
      </c>
      <c r="E402" s="42">
        <f>IF(C402="","",IFERROR(INDEX(Perguntas!$C$2:$C$31,MATCH(C402,Perguntas!$A$2:$A$31,0)),""))</f>
        <v/>
      </c>
      <c r="F402" s="37" t="n"/>
      <c r="G402" s="37" t="n"/>
      <c r="H402" s="53" t="n"/>
      <c r="I402" s="53" t="n"/>
      <c r="J402" s="37" t="n"/>
      <c r="K402" s="53" t="n"/>
      <c r="L402" s="53" t="n"/>
      <c r="M402" s="53" t="n"/>
      <c r="N402" s="54" t="n"/>
      <c r="O402" s="55">
        <f>IF(COUNTA(A402,C402,F402,G402)=0,"",IF(OR(A402="",C402="",F402="",G402=""),"INCOMPLETO",IF(COUNTIF(Perguntas!$A$2:$A$31,C402)=0,"ID INVÁLIDO",IF(COUNTIF(Perguntas!$A$22:$A$31,C402)&gt;0,"EXTRA",IF(INDEX(Perguntas!$C$2:$C$21,MATCH(C402,Perguntas!$A$2:$A$21,0))="","PERGUNTA VAZIA",IF(COUNTIFS(Plataformas!$A$2:$A$7,F402,Plataformas!$C$2:$C$7,"Sim")=0,"FORA DO PLANO",IF(COUNTIFS($B$2:B402,B402,$C$2:C402,C402,$F$2:F402,F402)&gt;1,"DUPLICADO","OK")))))))</f>
        <v/>
      </c>
    </row>
    <row r="403" ht="15" customHeight="1" s="22">
      <c r="A403" s="38" t="n"/>
      <c r="B403" s="56">
        <f>IF(A403="","",DATE(YEAR(A403),MONTH(A403),1))</f>
        <v/>
      </c>
      <c r="C403" s="37" t="n"/>
      <c r="D403" s="43">
        <f>IF(C403="","",IFERROR(INDEX(Perguntas!$B$2:$B$31,MATCH(C403,Perguntas!$A$2:$A$31,0)),"ID inválido"))</f>
        <v/>
      </c>
      <c r="E403" s="43">
        <f>IF(C403="","",IFERROR(INDEX(Perguntas!$C$2:$C$31,MATCH(C403,Perguntas!$A$2:$A$31,0)),""))</f>
        <v/>
      </c>
      <c r="F403" s="37" t="n"/>
      <c r="G403" s="37" t="n"/>
      <c r="H403" s="53" t="n"/>
      <c r="I403" s="53" t="n"/>
      <c r="J403" s="37" t="n"/>
      <c r="K403" s="53" t="n"/>
      <c r="L403" s="53" t="n"/>
      <c r="M403" s="53" t="n"/>
      <c r="N403" s="54" t="n"/>
      <c r="O403" s="57">
        <f>IF(COUNTA(A403,C403,F403,G403)=0,"",IF(OR(A403="",C403="",F403="",G403=""),"INCOMPLETO",IF(COUNTIF(Perguntas!$A$2:$A$31,C403)=0,"ID INVÁLIDO",IF(COUNTIF(Perguntas!$A$22:$A$31,C403)&gt;0,"EXTRA",IF(INDEX(Perguntas!$C$2:$C$21,MATCH(C403,Perguntas!$A$2:$A$21,0))="","PERGUNTA VAZIA",IF(COUNTIFS(Plataformas!$A$2:$A$7,F403,Plataformas!$C$2:$C$7,"Sim")=0,"FORA DO PLANO",IF(COUNTIFS($B$2:B403,B403,$C$2:C403,C403,$F$2:F403,F403)&gt;1,"DUPLICADO","OK")))))))</f>
        <v/>
      </c>
    </row>
    <row r="404" ht="15" customHeight="1" s="22">
      <c r="A404" s="38" t="n"/>
      <c r="B404" s="52">
        <f>IF(A404="","",DATE(YEAR(A404),MONTH(A404),1))</f>
        <v/>
      </c>
      <c r="C404" s="37" t="n"/>
      <c r="D404" s="42">
        <f>IF(C404="","",IFERROR(INDEX(Perguntas!$B$2:$B$31,MATCH(C404,Perguntas!$A$2:$A$31,0)),"ID inválido"))</f>
        <v/>
      </c>
      <c r="E404" s="42">
        <f>IF(C404="","",IFERROR(INDEX(Perguntas!$C$2:$C$31,MATCH(C404,Perguntas!$A$2:$A$31,0)),""))</f>
        <v/>
      </c>
      <c r="F404" s="37" t="n"/>
      <c r="G404" s="37" t="n"/>
      <c r="H404" s="53" t="n"/>
      <c r="I404" s="53" t="n"/>
      <c r="J404" s="37" t="n"/>
      <c r="K404" s="53" t="n"/>
      <c r="L404" s="53" t="n"/>
      <c r="M404" s="53" t="n"/>
      <c r="N404" s="54" t="n"/>
      <c r="O404" s="55">
        <f>IF(COUNTA(A404,C404,F404,G404)=0,"",IF(OR(A404="",C404="",F404="",G404=""),"INCOMPLETO",IF(COUNTIF(Perguntas!$A$2:$A$31,C404)=0,"ID INVÁLIDO",IF(COUNTIF(Perguntas!$A$22:$A$31,C404)&gt;0,"EXTRA",IF(INDEX(Perguntas!$C$2:$C$21,MATCH(C404,Perguntas!$A$2:$A$21,0))="","PERGUNTA VAZIA",IF(COUNTIFS(Plataformas!$A$2:$A$7,F404,Plataformas!$C$2:$C$7,"Sim")=0,"FORA DO PLANO",IF(COUNTIFS($B$2:B404,B404,$C$2:C404,C404,$F$2:F404,F404)&gt;1,"DUPLICADO","OK")))))))</f>
        <v/>
      </c>
    </row>
    <row r="405" ht="15" customHeight="1" s="22">
      <c r="A405" s="38" t="n"/>
      <c r="B405" s="56">
        <f>IF(A405="","",DATE(YEAR(A405),MONTH(A405),1))</f>
        <v/>
      </c>
      <c r="C405" s="37" t="n"/>
      <c r="D405" s="43">
        <f>IF(C405="","",IFERROR(INDEX(Perguntas!$B$2:$B$31,MATCH(C405,Perguntas!$A$2:$A$31,0)),"ID inválido"))</f>
        <v/>
      </c>
      <c r="E405" s="43">
        <f>IF(C405="","",IFERROR(INDEX(Perguntas!$C$2:$C$31,MATCH(C405,Perguntas!$A$2:$A$31,0)),""))</f>
        <v/>
      </c>
      <c r="F405" s="37" t="n"/>
      <c r="G405" s="37" t="n"/>
      <c r="H405" s="53" t="n"/>
      <c r="I405" s="53" t="n"/>
      <c r="J405" s="37" t="n"/>
      <c r="K405" s="53" t="n"/>
      <c r="L405" s="53" t="n"/>
      <c r="M405" s="53" t="n"/>
      <c r="N405" s="54" t="n"/>
      <c r="O405" s="57">
        <f>IF(COUNTA(A405,C405,F405,G405)=0,"",IF(OR(A405="",C405="",F405="",G405=""),"INCOMPLETO",IF(COUNTIF(Perguntas!$A$2:$A$31,C405)=0,"ID INVÁLIDO",IF(COUNTIF(Perguntas!$A$22:$A$31,C405)&gt;0,"EXTRA",IF(INDEX(Perguntas!$C$2:$C$21,MATCH(C405,Perguntas!$A$2:$A$21,0))="","PERGUNTA VAZIA",IF(COUNTIFS(Plataformas!$A$2:$A$7,F405,Plataformas!$C$2:$C$7,"Sim")=0,"FORA DO PLANO",IF(COUNTIFS($B$2:B405,B405,$C$2:C405,C405,$F$2:F405,F405)&gt;1,"DUPLICADO","OK")))))))</f>
        <v/>
      </c>
    </row>
    <row r="406" ht="15" customHeight="1" s="22">
      <c r="A406" s="38" t="n"/>
      <c r="B406" s="52">
        <f>IF(A406="","",DATE(YEAR(A406),MONTH(A406),1))</f>
        <v/>
      </c>
      <c r="C406" s="37" t="n"/>
      <c r="D406" s="42">
        <f>IF(C406="","",IFERROR(INDEX(Perguntas!$B$2:$B$31,MATCH(C406,Perguntas!$A$2:$A$31,0)),"ID inválido"))</f>
        <v/>
      </c>
      <c r="E406" s="42">
        <f>IF(C406="","",IFERROR(INDEX(Perguntas!$C$2:$C$31,MATCH(C406,Perguntas!$A$2:$A$31,0)),""))</f>
        <v/>
      </c>
      <c r="F406" s="37" t="n"/>
      <c r="G406" s="37" t="n"/>
      <c r="H406" s="53" t="n"/>
      <c r="I406" s="53" t="n"/>
      <c r="J406" s="37" t="n"/>
      <c r="K406" s="53" t="n"/>
      <c r="L406" s="53" t="n"/>
      <c r="M406" s="53" t="n"/>
      <c r="N406" s="54" t="n"/>
      <c r="O406" s="55">
        <f>IF(COUNTA(A406,C406,F406,G406)=0,"",IF(OR(A406="",C406="",F406="",G406=""),"INCOMPLETO",IF(COUNTIF(Perguntas!$A$2:$A$31,C406)=0,"ID INVÁLIDO",IF(COUNTIF(Perguntas!$A$22:$A$31,C406)&gt;0,"EXTRA",IF(INDEX(Perguntas!$C$2:$C$21,MATCH(C406,Perguntas!$A$2:$A$21,0))="","PERGUNTA VAZIA",IF(COUNTIFS(Plataformas!$A$2:$A$7,F406,Plataformas!$C$2:$C$7,"Sim")=0,"FORA DO PLANO",IF(COUNTIFS($B$2:B406,B406,$C$2:C406,C406,$F$2:F406,F406)&gt;1,"DUPLICADO","OK")))))))</f>
        <v/>
      </c>
    </row>
    <row r="407" ht="15" customHeight="1" s="22">
      <c r="A407" s="38" t="n"/>
      <c r="B407" s="56">
        <f>IF(A407="","",DATE(YEAR(A407),MONTH(A407),1))</f>
        <v/>
      </c>
      <c r="C407" s="37" t="n"/>
      <c r="D407" s="43">
        <f>IF(C407="","",IFERROR(INDEX(Perguntas!$B$2:$B$31,MATCH(C407,Perguntas!$A$2:$A$31,0)),"ID inválido"))</f>
        <v/>
      </c>
      <c r="E407" s="43">
        <f>IF(C407="","",IFERROR(INDEX(Perguntas!$C$2:$C$31,MATCH(C407,Perguntas!$A$2:$A$31,0)),""))</f>
        <v/>
      </c>
      <c r="F407" s="37" t="n"/>
      <c r="G407" s="37" t="n"/>
      <c r="H407" s="53" t="n"/>
      <c r="I407" s="53" t="n"/>
      <c r="J407" s="37" t="n"/>
      <c r="K407" s="53" t="n"/>
      <c r="L407" s="53" t="n"/>
      <c r="M407" s="53" t="n"/>
      <c r="N407" s="54" t="n"/>
      <c r="O407" s="57">
        <f>IF(COUNTA(A407,C407,F407,G407)=0,"",IF(OR(A407="",C407="",F407="",G407=""),"INCOMPLETO",IF(COUNTIF(Perguntas!$A$2:$A$31,C407)=0,"ID INVÁLIDO",IF(COUNTIF(Perguntas!$A$22:$A$31,C407)&gt;0,"EXTRA",IF(INDEX(Perguntas!$C$2:$C$21,MATCH(C407,Perguntas!$A$2:$A$21,0))="","PERGUNTA VAZIA",IF(COUNTIFS(Plataformas!$A$2:$A$7,F407,Plataformas!$C$2:$C$7,"Sim")=0,"FORA DO PLANO",IF(COUNTIFS($B$2:B407,B407,$C$2:C407,C407,$F$2:F407,F407)&gt;1,"DUPLICADO","OK")))))))</f>
        <v/>
      </c>
    </row>
    <row r="408" ht="15" customHeight="1" s="22">
      <c r="A408" s="38" t="n"/>
      <c r="B408" s="52">
        <f>IF(A408="","",DATE(YEAR(A408),MONTH(A408),1))</f>
        <v/>
      </c>
      <c r="C408" s="37" t="n"/>
      <c r="D408" s="42">
        <f>IF(C408="","",IFERROR(INDEX(Perguntas!$B$2:$B$31,MATCH(C408,Perguntas!$A$2:$A$31,0)),"ID inválido"))</f>
        <v/>
      </c>
      <c r="E408" s="42">
        <f>IF(C408="","",IFERROR(INDEX(Perguntas!$C$2:$C$31,MATCH(C408,Perguntas!$A$2:$A$31,0)),""))</f>
        <v/>
      </c>
      <c r="F408" s="37" t="n"/>
      <c r="G408" s="37" t="n"/>
      <c r="H408" s="53" t="n"/>
      <c r="I408" s="53" t="n"/>
      <c r="J408" s="37" t="n"/>
      <c r="K408" s="53" t="n"/>
      <c r="L408" s="53" t="n"/>
      <c r="M408" s="53" t="n"/>
      <c r="N408" s="54" t="n"/>
      <c r="O408" s="55">
        <f>IF(COUNTA(A408,C408,F408,G408)=0,"",IF(OR(A408="",C408="",F408="",G408=""),"INCOMPLETO",IF(COUNTIF(Perguntas!$A$2:$A$31,C408)=0,"ID INVÁLIDO",IF(COUNTIF(Perguntas!$A$22:$A$31,C408)&gt;0,"EXTRA",IF(INDEX(Perguntas!$C$2:$C$21,MATCH(C408,Perguntas!$A$2:$A$21,0))="","PERGUNTA VAZIA",IF(COUNTIFS(Plataformas!$A$2:$A$7,F408,Plataformas!$C$2:$C$7,"Sim")=0,"FORA DO PLANO",IF(COUNTIFS($B$2:B408,B408,$C$2:C408,C408,$F$2:F408,F408)&gt;1,"DUPLICADO","OK")))))))</f>
        <v/>
      </c>
    </row>
    <row r="409" ht="15" customHeight="1" s="22">
      <c r="A409" s="38" t="n"/>
      <c r="B409" s="56">
        <f>IF(A409="","",DATE(YEAR(A409),MONTH(A409),1))</f>
        <v/>
      </c>
      <c r="C409" s="37" t="n"/>
      <c r="D409" s="43">
        <f>IF(C409="","",IFERROR(INDEX(Perguntas!$B$2:$B$31,MATCH(C409,Perguntas!$A$2:$A$31,0)),"ID inválido"))</f>
        <v/>
      </c>
      <c r="E409" s="43">
        <f>IF(C409="","",IFERROR(INDEX(Perguntas!$C$2:$C$31,MATCH(C409,Perguntas!$A$2:$A$31,0)),""))</f>
        <v/>
      </c>
      <c r="F409" s="37" t="n"/>
      <c r="G409" s="37" t="n"/>
      <c r="H409" s="53" t="n"/>
      <c r="I409" s="53" t="n"/>
      <c r="J409" s="37" t="n"/>
      <c r="K409" s="53" t="n"/>
      <c r="L409" s="53" t="n"/>
      <c r="M409" s="53" t="n"/>
      <c r="N409" s="54" t="n"/>
      <c r="O409" s="57">
        <f>IF(COUNTA(A409,C409,F409,G409)=0,"",IF(OR(A409="",C409="",F409="",G409=""),"INCOMPLETO",IF(COUNTIF(Perguntas!$A$2:$A$31,C409)=0,"ID INVÁLIDO",IF(COUNTIF(Perguntas!$A$22:$A$31,C409)&gt;0,"EXTRA",IF(INDEX(Perguntas!$C$2:$C$21,MATCH(C409,Perguntas!$A$2:$A$21,0))="","PERGUNTA VAZIA",IF(COUNTIFS(Plataformas!$A$2:$A$7,F409,Plataformas!$C$2:$C$7,"Sim")=0,"FORA DO PLANO",IF(COUNTIFS($B$2:B409,B409,$C$2:C409,C409,$F$2:F409,F409)&gt;1,"DUPLICADO","OK")))))))</f>
        <v/>
      </c>
    </row>
    <row r="410" ht="15" customHeight="1" s="22">
      <c r="A410" s="38" t="n"/>
      <c r="B410" s="52">
        <f>IF(A410="","",DATE(YEAR(A410),MONTH(A410),1))</f>
        <v/>
      </c>
      <c r="C410" s="37" t="n"/>
      <c r="D410" s="42">
        <f>IF(C410="","",IFERROR(INDEX(Perguntas!$B$2:$B$31,MATCH(C410,Perguntas!$A$2:$A$31,0)),"ID inválido"))</f>
        <v/>
      </c>
      <c r="E410" s="42">
        <f>IF(C410="","",IFERROR(INDEX(Perguntas!$C$2:$C$31,MATCH(C410,Perguntas!$A$2:$A$31,0)),""))</f>
        <v/>
      </c>
      <c r="F410" s="37" t="n"/>
      <c r="G410" s="37" t="n"/>
      <c r="H410" s="53" t="n"/>
      <c r="I410" s="53" t="n"/>
      <c r="J410" s="37" t="n"/>
      <c r="K410" s="53" t="n"/>
      <c r="L410" s="53" t="n"/>
      <c r="M410" s="53" t="n"/>
      <c r="N410" s="54" t="n"/>
      <c r="O410" s="55">
        <f>IF(COUNTA(A410,C410,F410,G410)=0,"",IF(OR(A410="",C410="",F410="",G410=""),"INCOMPLETO",IF(COUNTIF(Perguntas!$A$2:$A$31,C410)=0,"ID INVÁLIDO",IF(COUNTIF(Perguntas!$A$22:$A$31,C410)&gt;0,"EXTRA",IF(INDEX(Perguntas!$C$2:$C$21,MATCH(C410,Perguntas!$A$2:$A$21,0))="","PERGUNTA VAZIA",IF(COUNTIFS(Plataformas!$A$2:$A$7,F410,Plataformas!$C$2:$C$7,"Sim")=0,"FORA DO PLANO",IF(COUNTIFS($B$2:B410,B410,$C$2:C410,C410,$F$2:F410,F410)&gt;1,"DUPLICADO","OK")))))))</f>
        <v/>
      </c>
    </row>
    <row r="411" ht="15" customHeight="1" s="22">
      <c r="A411" s="38" t="n"/>
      <c r="B411" s="56">
        <f>IF(A411="","",DATE(YEAR(A411),MONTH(A411),1))</f>
        <v/>
      </c>
      <c r="C411" s="37" t="n"/>
      <c r="D411" s="43">
        <f>IF(C411="","",IFERROR(INDEX(Perguntas!$B$2:$B$31,MATCH(C411,Perguntas!$A$2:$A$31,0)),"ID inválido"))</f>
        <v/>
      </c>
      <c r="E411" s="43">
        <f>IF(C411="","",IFERROR(INDEX(Perguntas!$C$2:$C$31,MATCH(C411,Perguntas!$A$2:$A$31,0)),""))</f>
        <v/>
      </c>
      <c r="F411" s="37" t="n"/>
      <c r="G411" s="37" t="n"/>
      <c r="H411" s="53" t="n"/>
      <c r="I411" s="53" t="n"/>
      <c r="J411" s="37" t="n"/>
      <c r="K411" s="53" t="n"/>
      <c r="L411" s="53" t="n"/>
      <c r="M411" s="53" t="n"/>
      <c r="N411" s="54" t="n"/>
      <c r="O411" s="57">
        <f>IF(COUNTA(A411,C411,F411,G411)=0,"",IF(OR(A411="",C411="",F411="",G411=""),"INCOMPLETO",IF(COUNTIF(Perguntas!$A$2:$A$31,C411)=0,"ID INVÁLIDO",IF(COUNTIF(Perguntas!$A$22:$A$31,C411)&gt;0,"EXTRA",IF(INDEX(Perguntas!$C$2:$C$21,MATCH(C411,Perguntas!$A$2:$A$21,0))="","PERGUNTA VAZIA",IF(COUNTIFS(Plataformas!$A$2:$A$7,F411,Plataformas!$C$2:$C$7,"Sim")=0,"FORA DO PLANO",IF(COUNTIFS($B$2:B411,B411,$C$2:C411,C411,$F$2:F411,F411)&gt;1,"DUPLICADO","OK")))))))</f>
        <v/>
      </c>
    </row>
    <row r="412" ht="15" customHeight="1" s="22">
      <c r="A412" s="38" t="n"/>
      <c r="B412" s="52">
        <f>IF(A412="","",DATE(YEAR(A412),MONTH(A412),1))</f>
        <v/>
      </c>
      <c r="C412" s="37" t="n"/>
      <c r="D412" s="42">
        <f>IF(C412="","",IFERROR(INDEX(Perguntas!$B$2:$B$31,MATCH(C412,Perguntas!$A$2:$A$31,0)),"ID inválido"))</f>
        <v/>
      </c>
      <c r="E412" s="42">
        <f>IF(C412="","",IFERROR(INDEX(Perguntas!$C$2:$C$31,MATCH(C412,Perguntas!$A$2:$A$31,0)),""))</f>
        <v/>
      </c>
      <c r="F412" s="37" t="n"/>
      <c r="G412" s="37" t="n"/>
      <c r="H412" s="53" t="n"/>
      <c r="I412" s="53" t="n"/>
      <c r="J412" s="37" t="n"/>
      <c r="K412" s="53" t="n"/>
      <c r="L412" s="53" t="n"/>
      <c r="M412" s="53" t="n"/>
      <c r="N412" s="54" t="n"/>
      <c r="O412" s="55">
        <f>IF(COUNTA(A412,C412,F412,G412)=0,"",IF(OR(A412="",C412="",F412="",G412=""),"INCOMPLETO",IF(COUNTIF(Perguntas!$A$2:$A$31,C412)=0,"ID INVÁLIDO",IF(COUNTIF(Perguntas!$A$22:$A$31,C412)&gt;0,"EXTRA",IF(INDEX(Perguntas!$C$2:$C$21,MATCH(C412,Perguntas!$A$2:$A$21,0))="","PERGUNTA VAZIA",IF(COUNTIFS(Plataformas!$A$2:$A$7,F412,Plataformas!$C$2:$C$7,"Sim")=0,"FORA DO PLANO",IF(COUNTIFS($B$2:B412,B412,$C$2:C412,C412,$F$2:F412,F412)&gt;1,"DUPLICADO","OK")))))))</f>
        <v/>
      </c>
    </row>
    <row r="413" ht="15" customHeight="1" s="22">
      <c r="A413" s="38" t="n"/>
      <c r="B413" s="56">
        <f>IF(A413="","",DATE(YEAR(A413),MONTH(A413),1))</f>
        <v/>
      </c>
      <c r="C413" s="37" t="n"/>
      <c r="D413" s="43">
        <f>IF(C413="","",IFERROR(INDEX(Perguntas!$B$2:$B$31,MATCH(C413,Perguntas!$A$2:$A$31,0)),"ID inválido"))</f>
        <v/>
      </c>
      <c r="E413" s="43">
        <f>IF(C413="","",IFERROR(INDEX(Perguntas!$C$2:$C$31,MATCH(C413,Perguntas!$A$2:$A$31,0)),""))</f>
        <v/>
      </c>
      <c r="F413" s="37" t="n"/>
      <c r="G413" s="37" t="n"/>
      <c r="H413" s="53" t="n"/>
      <c r="I413" s="53" t="n"/>
      <c r="J413" s="37" t="n"/>
      <c r="K413" s="53" t="n"/>
      <c r="L413" s="53" t="n"/>
      <c r="M413" s="53" t="n"/>
      <c r="N413" s="54" t="n"/>
      <c r="O413" s="57">
        <f>IF(COUNTA(A413,C413,F413,G413)=0,"",IF(OR(A413="",C413="",F413="",G413=""),"INCOMPLETO",IF(COUNTIF(Perguntas!$A$2:$A$31,C413)=0,"ID INVÁLIDO",IF(COUNTIF(Perguntas!$A$22:$A$31,C413)&gt;0,"EXTRA",IF(INDEX(Perguntas!$C$2:$C$21,MATCH(C413,Perguntas!$A$2:$A$21,0))="","PERGUNTA VAZIA",IF(COUNTIFS(Plataformas!$A$2:$A$7,F413,Plataformas!$C$2:$C$7,"Sim")=0,"FORA DO PLANO",IF(COUNTIFS($B$2:B413,B413,$C$2:C413,C413,$F$2:F413,F413)&gt;1,"DUPLICADO","OK")))))))</f>
        <v/>
      </c>
    </row>
    <row r="414" ht="15" customHeight="1" s="22">
      <c r="A414" s="38" t="n"/>
      <c r="B414" s="52">
        <f>IF(A414="","",DATE(YEAR(A414),MONTH(A414),1))</f>
        <v/>
      </c>
      <c r="C414" s="37" t="n"/>
      <c r="D414" s="42">
        <f>IF(C414="","",IFERROR(INDEX(Perguntas!$B$2:$B$31,MATCH(C414,Perguntas!$A$2:$A$31,0)),"ID inválido"))</f>
        <v/>
      </c>
      <c r="E414" s="42">
        <f>IF(C414="","",IFERROR(INDEX(Perguntas!$C$2:$C$31,MATCH(C414,Perguntas!$A$2:$A$31,0)),""))</f>
        <v/>
      </c>
      <c r="F414" s="37" t="n"/>
      <c r="G414" s="37" t="n"/>
      <c r="H414" s="53" t="n"/>
      <c r="I414" s="53" t="n"/>
      <c r="J414" s="37" t="n"/>
      <c r="K414" s="53" t="n"/>
      <c r="L414" s="53" t="n"/>
      <c r="M414" s="53" t="n"/>
      <c r="N414" s="54" t="n"/>
      <c r="O414" s="55">
        <f>IF(COUNTA(A414,C414,F414,G414)=0,"",IF(OR(A414="",C414="",F414="",G414=""),"INCOMPLETO",IF(COUNTIF(Perguntas!$A$2:$A$31,C414)=0,"ID INVÁLIDO",IF(COUNTIF(Perguntas!$A$22:$A$31,C414)&gt;0,"EXTRA",IF(INDEX(Perguntas!$C$2:$C$21,MATCH(C414,Perguntas!$A$2:$A$21,0))="","PERGUNTA VAZIA",IF(COUNTIFS(Plataformas!$A$2:$A$7,F414,Plataformas!$C$2:$C$7,"Sim")=0,"FORA DO PLANO",IF(COUNTIFS($B$2:B414,B414,$C$2:C414,C414,$F$2:F414,F414)&gt;1,"DUPLICADO","OK")))))))</f>
        <v/>
      </c>
    </row>
    <row r="415" ht="15" customHeight="1" s="22">
      <c r="A415" s="38" t="n"/>
      <c r="B415" s="56">
        <f>IF(A415="","",DATE(YEAR(A415),MONTH(A415),1))</f>
        <v/>
      </c>
      <c r="C415" s="37" t="n"/>
      <c r="D415" s="43">
        <f>IF(C415="","",IFERROR(INDEX(Perguntas!$B$2:$B$31,MATCH(C415,Perguntas!$A$2:$A$31,0)),"ID inválido"))</f>
        <v/>
      </c>
      <c r="E415" s="43">
        <f>IF(C415="","",IFERROR(INDEX(Perguntas!$C$2:$C$31,MATCH(C415,Perguntas!$A$2:$A$31,0)),""))</f>
        <v/>
      </c>
      <c r="F415" s="37" t="n"/>
      <c r="G415" s="37" t="n"/>
      <c r="H415" s="53" t="n"/>
      <c r="I415" s="53" t="n"/>
      <c r="J415" s="37" t="n"/>
      <c r="K415" s="53" t="n"/>
      <c r="L415" s="53" t="n"/>
      <c r="M415" s="53" t="n"/>
      <c r="N415" s="54" t="n"/>
      <c r="O415" s="57">
        <f>IF(COUNTA(A415,C415,F415,G415)=0,"",IF(OR(A415="",C415="",F415="",G415=""),"INCOMPLETO",IF(COUNTIF(Perguntas!$A$2:$A$31,C415)=0,"ID INVÁLIDO",IF(COUNTIF(Perguntas!$A$22:$A$31,C415)&gt;0,"EXTRA",IF(INDEX(Perguntas!$C$2:$C$21,MATCH(C415,Perguntas!$A$2:$A$21,0))="","PERGUNTA VAZIA",IF(COUNTIFS(Plataformas!$A$2:$A$7,F415,Plataformas!$C$2:$C$7,"Sim")=0,"FORA DO PLANO",IF(COUNTIFS($B$2:B415,B415,$C$2:C415,C415,$F$2:F415,F415)&gt;1,"DUPLICADO","OK")))))))</f>
        <v/>
      </c>
    </row>
    <row r="416" ht="15" customHeight="1" s="22">
      <c r="A416" s="38" t="n"/>
      <c r="B416" s="52">
        <f>IF(A416="","",DATE(YEAR(A416),MONTH(A416),1))</f>
        <v/>
      </c>
      <c r="C416" s="37" t="n"/>
      <c r="D416" s="42">
        <f>IF(C416="","",IFERROR(INDEX(Perguntas!$B$2:$B$31,MATCH(C416,Perguntas!$A$2:$A$31,0)),"ID inválido"))</f>
        <v/>
      </c>
      <c r="E416" s="42">
        <f>IF(C416="","",IFERROR(INDEX(Perguntas!$C$2:$C$31,MATCH(C416,Perguntas!$A$2:$A$31,0)),""))</f>
        <v/>
      </c>
      <c r="F416" s="37" t="n"/>
      <c r="G416" s="37" t="n"/>
      <c r="H416" s="53" t="n"/>
      <c r="I416" s="53" t="n"/>
      <c r="J416" s="37" t="n"/>
      <c r="K416" s="53" t="n"/>
      <c r="L416" s="53" t="n"/>
      <c r="M416" s="53" t="n"/>
      <c r="N416" s="54" t="n"/>
      <c r="O416" s="55">
        <f>IF(COUNTA(A416,C416,F416,G416)=0,"",IF(OR(A416="",C416="",F416="",G416=""),"INCOMPLETO",IF(COUNTIF(Perguntas!$A$2:$A$31,C416)=0,"ID INVÁLIDO",IF(COUNTIF(Perguntas!$A$22:$A$31,C416)&gt;0,"EXTRA",IF(INDEX(Perguntas!$C$2:$C$21,MATCH(C416,Perguntas!$A$2:$A$21,0))="","PERGUNTA VAZIA",IF(COUNTIFS(Plataformas!$A$2:$A$7,F416,Plataformas!$C$2:$C$7,"Sim")=0,"FORA DO PLANO",IF(COUNTIFS($B$2:B416,B416,$C$2:C416,C416,$F$2:F416,F416)&gt;1,"DUPLICADO","OK")))))))</f>
        <v/>
      </c>
    </row>
    <row r="417" ht="15" customHeight="1" s="22">
      <c r="A417" s="38" t="n"/>
      <c r="B417" s="56">
        <f>IF(A417="","",DATE(YEAR(A417),MONTH(A417),1))</f>
        <v/>
      </c>
      <c r="C417" s="37" t="n"/>
      <c r="D417" s="43">
        <f>IF(C417="","",IFERROR(INDEX(Perguntas!$B$2:$B$31,MATCH(C417,Perguntas!$A$2:$A$31,0)),"ID inválido"))</f>
        <v/>
      </c>
      <c r="E417" s="43">
        <f>IF(C417="","",IFERROR(INDEX(Perguntas!$C$2:$C$31,MATCH(C417,Perguntas!$A$2:$A$31,0)),""))</f>
        <v/>
      </c>
      <c r="F417" s="37" t="n"/>
      <c r="G417" s="37" t="n"/>
      <c r="H417" s="53" t="n"/>
      <c r="I417" s="53" t="n"/>
      <c r="J417" s="37" t="n"/>
      <c r="K417" s="53" t="n"/>
      <c r="L417" s="53" t="n"/>
      <c r="M417" s="53" t="n"/>
      <c r="N417" s="54" t="n"/>
      <c r="O417" s="57">
        <f>IF(COUNTA(A417,C417,F417,G417)=0,"",IF(OR(A417="",C417="",F417="",G417=""),"INCOMPLETO",IF(COUNTIF(Perguntas!$A$2:$A$31,C417)=0,"ID INVÁLIDO",IF(COUNTIF(Perguntas!$A$22:$A$31,C417)&gt;0,"EXTRA",IF(INDEX(Perguntas!$C$2:$C$21,MATCH(C417,Perguntas!$A$2:$A$21,0))="","PERGUNTA VAZIA",IF(COUNTIFS(Plataformas!$A$2:$A$7,F417,Plataformas!$C$2:$C$7,"Sim")=0,"FORA DO PLANO",IF(COUNTIFS($B$2:B417,B417,$C$2:C417,C417,$F$2:F417,F417)&gt;1,"DUPLICADO","OK")))))))</f>
        <v/>
      </c>
    </row>
    <row r="418" ht="15" customHeight="1" s="22">
      <c r="A418" s="38" t="n"/>
      <c r="B418" s="52">
        <f>IF(A418="","",DATE(YEAR(A418),MONTH(A418),1))</f>
        <v/>
      </c>
      <c r="C418" s="37" t="n"/>
      <c r="D418" s="42">
        <f>IF(C418="","",IFERROR(INDEX(Perguntas!$B$2:$B$31,MATCH(C418,Perguntas!$A$2:$A$31,0)),"ID inválido"))</f>
        <v/>
      </c>
      <c r="E418" s="42">
        <f>IF(C418="","",IFERROR(INDEX(Perguntas!$C$2:$C$31,MATCH(C418,Perguntas!$A$2:$A$31,0)),""))</f>
        <v/>
      </c>
      <c r="F418" s="37" t="n"/>
      <c r="G418" s="37" t="n"/>
      <c r="H418" s="53" t="n"/>
      <c r="I418" s="53" t="n"/>
      <c r="J418" s="37" t="n"/>
      <c r="K418" s="53" t="n"/>
      <c r="L418" s="53" t="n"/>
      <c r="M418" s="53" t="n"/>
      <c r="N418" s="54" t="n"/>
      <c r="O418" s="55">
        <f>IF(COUNTA(A418,C418,F418,G418)=0,"",IF(OR(A418="",C418="",F418="",G418=""),"INCOMPLETO",IF(COUNTIF(Perguntas!$A$2:$A$31,C418)=0,"ID INVÁLIDO",IF(COUNTIF(Perguntas!$A$22:$A$31,C418)&gt;0,"EXTRA",IF(INDEX(Perguntas!$C$2:$C$21,MATCH(C418,Perguntas!$A$2:$A$21,0))="","PERGUNTA VAZIA",IF(COUNTIFS(Plataformas!$A$2:$A$7,F418,Plataformas!$C$2:$C$7,"Sim")=0,"FORA DO PLANO",IF(COUNTIFS($B$2:B418,B418,$C$2:C418,C418,$F$2:F418,F418)&gt;1,"DUPLICADO","OK")))))))</f>
        <v/>
      </c>
    </row>
    <row r="419" ht="15" customHeight="1" s="22">
      <c r="A419" s="38" t="n"/>
      <c r="B419" s="56">
        <f>IF(A419="","",DATE(YEAR(A419),MONTH(A419),1))</f>
        <v/>
      </c>
      <c r="C419" s="37" t="n"/>
      <c r="D419" s="43">
        <f>IF(C419="","",IFERROR(INDEX(Perguntas!$B$2:$B$31,MATCH(C419,Perguntas!$A$2:$A$31,0)),"ID inválido"))</f>
        <v/>
      </c>
      <c r="E419" s="43">
        <f>IF(C419="","",IFERROR(INDEX(Perguntas!$C$2:$C$31,MATCH(C419,Perguntas!$A$2:$A$31,0)),""))</f>
        <v/>
      </c>
      <c r="F419" s="37" t="n"/>
      <c r="G419" s="37" t="n"/>
      <c r="H419" s="53" t="n"/>
      <c r="I419" s="53" t="n"/>
      <c r="J419" s="37" t="n"/>
      <c r="K419" s="53" t="n"/>
      <c r="L419" s="53" t="n"/>
      <c r="M419" s="53" t="n"/>
      <c r="N419" s="54" t="n"/>
      <c r="O419" s="57">
        <f>IF(COUNTA(A419,C419,F419,G419)=0,"",IF(OR(A419="",C419="",F419="",G419=""),"INCOMPLETO",IF(COUNTIF(Perguntas!$A$2:$A$31,C419)=0,"ID INVÁLIDO",IF(COUNTIF(Perguntas!$A$22:$A$31,C419)&gt;0,"EXTRA",IF(INDEX(Perguntas!$C$2:$C$21,MATCH(C419,Perguntas!$A$2:$A$21,0))="","PERGUNTA VAZIA",IF(COUNTIFS(Plataformas!$A$2:$A$7,F419,Plataformas!$C$2:$C$7,"Sim")=0,"FORA DO PLANO",IF(COUNTIFS($B$2:B419,B419,$C$2:C419,C419,$F$2:F419,F419)&gt;1,"DUPLICADO","OK")))))))</f>
        <v/>
      </c>
    </row>
    <row r="420" ht="15" customHeight="1" s="22">
      <c r="A420" s="38" t="n"/>
      <c r="B420" s="52">
        <f>IF(A420="","",DATE(YEAR(A420),MONTH(A420),1))</f>
        <v/>
      </c>
      <c r="C420" s="37" t="n"/>
      <c r="D420" s="42">
        <f>IF(C420="","",IFERROR(INDEX(Perguntas!$B$2:$B$31,MATCH(C420,Perguntas!$A$2:$A$31,0)),"ID inválido"))</f>
        <v/>
      </c>
      <c r="E420" s="42">
        <f>IF(C420="","",IFERROR(INDEX(Perguntas!$C$2:$C$31,MATCH(C420,Perguntas!$A$2:$A$31,0)),""))</f>
        <v/>
      </c>
      <c r="F420" s="37" t="n"/>
      <c r="G420" s="37" t="n"/>
      <c r="H420" s="53" t="n"/>
      <c r="I420" s="53" t="n"/>
      <c r="J420" s="37" t="n"/>
      <c r="K420" s="53" t="n"/>
      <c r="L420" s="53" t="n"/>
      <c r="M420" s="53" t="n"/>
      <c r="N420" s="54" t="n"/>
      <c r="O420" s="55">
        <f>IF(COUNTA(A420,C420,F420,G420)=0,"",IF(OR(A420="",C420="",F420="",G420=""),"INCOMPLETO",IF(COUNTIF(Perguntas!$A$2:$A$31,C420)=0,"ID INVÁLIDO",IF(COUNTIF(Perguntas!$A$22:$A$31,C420)&gt;0,"EXTRA",IF(INDEX(Perguntas!$C$2:$C$21,MATCH(C420,Perguntas!$A$2:$A$21,0))="","PERGUNTA VAZIA",IF(COUNTIFS(Plataformas!$A$2:$A$7,F420,Plataformas!$C$2:$C$7,"Sim")=0,"FORA DO PLANO",IF(COUNTIFS($B$2:B420,B420,$C$2:C420,C420,$F$2:F420,F420)&gt;1,"DUPLICADO","OK")))))))</f>
        <v/>
      </c>
    </row>
    <row r="421" ht="15" customHeight="1" s="22">
      <c r="A421" s="38" t="n"/>
      <c r="B421" s="56">
        <f>IF(A421="","",DATE(YEAR(A421),MONTH(A421),1))</f>
        <v/>
      </c>
      <c r="C421" s="37" t="n"/>
      <c r="D421" s="43">
        <f>IF(C421="","",IFERROR(INDEX(Perguntas!$B$2:$B$31,MATCH(C421,Perguntas!$A$2:$A$31,0)),"ID inválido"))</f>
        <v/>
      </c>
      <c r="E421" s="43">
        <f>IF(C421="","",IFERROR(INDEX(Perguntas!$C$2:$C$31,MATCH(C421,Perguntas!$A$2:$A$31,0)),""))</f>
        <v/>
      </c>
      <c r="F421" s="37" t="n"/>
      <c r="G421" s="37" t="n"/>
      <c r="H421" s="53" t="n"/>
      <c r="I421" s="53" t="n"/>
      <c r="J421" s="37" t="n"/>
      <c r="K421" s="53" t="n"/>
      <c r="L421" s="53" t="n"/>
      <c r="M421" s="53" t="n"/>
      <c r="N421" s="54" t="n"/>
      <c r="O421" s="57">
        <f>IF(COUNTA(A421,C421,F421,G421)=0,"",IF(OR(A421="",C421="",F421="",G421=""),"INCOMPLETO",IF(COUNTIF(Perguntas!$A$2:$A$31,C421)=0,"ID INVÁLIDO",IF(COUNTIF(Perguntas!$A$22:$A$31,C421)&gt;0,"EXTRA",IF(INDEX(Perguntas!$C$2:$C$21,MATCH(C421,Perguntas!$A$2:$A$21,0))="","PERGUNTA VAZIA",IF(COUNTIFS(Plataformas!$A$2:$A$7,F421,Plataformas!$C$2:$C$7,"Sim")=0,"FORA DO PLANO",IF(COUNTIFS($B$2:B421,B421,$C$2:C421,C421,$F$2:F421,F421)&gt;1,"DUPLICADO","OK")))))))</f>
        <v/>
      </c>
    </row>
    <row r="422" ht="15" customHeight="1" s="22">
      <c r="A422" s="38" t="n"/>
      <c r="B422" s="52">
        <f>IF(A422="","",DATE(YEAR(A422),MONTH(A422),1))</f>
        <v/>
      </c>
      <c r="C422" s="37" t="n"/>
      <c r="D422" s="42">
        <f>IF(C422="","",IFERROR(INDEX(Perguntas!$B$2:$B$31,MATCH(C422,Perguntas!$A$2:$A$31,0)),"ID inválido"))</f>
        <v/>
      </c>
      <c r="E422" s="42">
        <f>IF(C422="","",IFERROR(INDEX(Perguntas!$C$2:$C$31,MATCH(C422,Perguntas!$A$2:$A$31,0)),""))</f>
        <v/>
      </c>
      <c r="F422" s="37" t="n"/>
      <c r="G422" s="37" t="n"/>
      <c r="H422" s="53" t="n"/>
      <c r="I422" s="53" t="n"/>
      <c r="J422" s="37" t="n"/>
      <c r="K422" s="53" t="n"/>
      <c r="L422" s="53" t="n"/>
      <c r="M422" s="53" t="n"/>
      <c r="N422" s="54" t="n"/>
      <c r="O422" s="55">
        <f>IF(COUNTA(A422,C422,F422,G422)=0,"",IF(OR(A422="",C422="",F422="",G422=""),"INCOMPLETO",IF(COUNTIF(Perguntas!$A$2:$A$31,C422)=0,"ID INVÁLIDO",IF(COUNTIF(Perguntas!$A$22:$A$31,C422)&gt;0,"EXTRA",IF(INDEX(Perguntas!$C$2:$C$21,MATCH(C422,Perguntas!$A$2:$A$21,0))="","PERGUNTA VAZIA",IF(COUNTIFS(Plataformas!$A$2:$A$7,F422,Plataformas!$C$2:$C$7,"Sim")=0,"FORA DO PLANO",IF(COUNTIFS($B$2:B422,B422,$C$2:C422,C422,$F$2:F422,F422)&gt;1,"DUPLICADO","OK")))))))</f>
        <v/>
      </c>
    </row>
    <row r="423" ht="15" customHeight="1" s="22">
      <c r="A423" s="38" t="n"/>
      <c r="B423" s="56">
        <f>IF(A423="","",DATE(YEAR(A423),MONTH(A423),1))</f>
        <v/>
      </c>
      <c r="C423" s="37" t="n"/>
      <c r="D423" s="43">
        <f>IF(C423="","",IFERROR(INDEX(Perguntas!$B$2:$B$31,MATCH(C423,Perguntas!$A$2:$A$31,0)),"ID inválido"))</f>
        <v/>
      </c>
      <c r="E423" s="43">
        <f>IF(C423="","",IFERROR(INDEX(Perguntas!$C$2:$C$31,MATCH(C423,Perguntas!$A$2:$A$31,0)),""))</f>
        <v/>
      </c>
      <c r="F423" s="37" t="n"/>
      <c r="G423" s="37" t="n"/>
      <c r="H423" s="53" t="n"/>
      <c r="I423" s="53" t="n"/>
      <c r="J423" s="37" t="n"/>
      <c r="K423" s="53" t="n"/>
      <c r="L423" s="53" t="n"/>
      <c r="M423" s="53" t="n"/>
      <c r="N423" s="54" t="n"/>
      <c r="O423" s="57">
        <f>IF(COUNTA(A423,C423,F423,G423)=0,"",IF(OR(A423="",C423="",F423="",G423=""),"INCOMPLETO",IF(COUNTIF(Perguntas!$A$2:$A$31,C423)=0,"ID INVÁLIDO",IF(COUNTIF(Perguntas!$A$22:$A$31,C423)&gt;0,"EXTRA",IF(INDEX(Perguntas!$C$2:$C$21,MATCH(C423,Perguntas!$A$2:$A$21,0))="","PERGUNTA VAZIA",IF(COUNTIFS(Plataformas!$A$2:$A$7,F423,Plataformas!$C$2:$C$7,"Sim")=0,"FORA DO PLANO",IF(COUNTIFS($B$2:B423,B423,$C$2:C423,C423,$F$2:F423,F423)&gt;1,"DUPLICADO","OK")))))))</f>
        <v/>
      </c>
    </row>
    <row r="424" ht="15" customHeight="1" s="22">
      <c r="A424" s="38" t="n"/>
      <c r="B424" s="52">
        <f>IF(A424="","",DATE(YEAR(A424),MONTH(A424),1))</f>
        <v/>
      </c>
      <c r="C424" s="37" t="n"/>
      <c r="D424" s="42">
        <f>IF(C424="","",IFERROR(INDEX(Perguntas!$B$2:$B$31,MATCH(C424,Perguntas!$A$2:$A$31,0)),"ID inválido"))</f>
        <v/>
      </c>
      <c r="E424" s="42">
        <f>IF(C424="","",IFERROR(INDEX(Perguntas!$C$2:$C$31,MATCH(C424,Perguntas!$A$2:$A$31,0)),""))</f>
        <v/>
      </c>
      <c r="F424" s="37" t="n"/>
      <c r="G424" s="37" t="n"/>
      <c r="H424" s="53" t="n"/>
      <c r="I424" s="53" t="n"/>
      <c r="J424" s="37" t="n"/>
      <c r="K424" s="53" t="n"/>
      <c r="L424" s="53" t="n"/>
      <c r="M424" s="53" t="n"/>
      <c r="N424" s="54" t="n"/>
      <c r="O424" s="55">
        <f>IF(COUNTA(A424,C424,F424,G424)=0,"",IF(OR(A424="",C424="",F424="",G424=""),"INCOMPLETO",IF(COUNTIF(Perguntas!$A$2:$A$31,C424)=0,"ID INVÁLIDO",IF(COUNTIF(Perguntas!$A$22:$A$31,C424)&gt;0,"EXTRA",IF(INDEX(Perguntas!$C$2:$C$21,MATCH(C424,Perguntas!$A$2:$A$21,0))="","PERGUNTA VAZIA",IF(COUNTIFS(Plataformas!$A$2:$A$7,F424,Plataformas!$C$2:$C$7,"Sim")=0,"FORA DO PLANO",IF(COUNTIFS($B$2:B424,B424,$C$2:C424,C424,$F$2:F424,F424)&gt;1,"DUPLICADO","OK")))))))</f>
        <v/>
      </c>
    </row>
    <row r="425" ht="15" customHeight="1" s="22">
      <c r="A425" s="38" t="n"/>
      <c r="B425" s="56">
        <f>IF(A425="","",DATE(YEAR(A425),MONTH(A425),1))</f>
        <v/>
      </c>
      <c r="C425" s="37" t="n"/>
      <c r="D425" s="43">
        <f>IF(C425="","",IFERROR(INDEX(Perguntas!$B$2:$B$31,MATCH(C425,Perguntas!$A$2:$A$31,0)),"ID inválido"))</f>
        <v/>
      </c>
      <c r="E425" s="43">
        <f>IF(C425="","",IFERROR(INDEX(Perguntas!$C$2:$C$31,MATCH(C425,Perguntas!$A$2:$A$31,0)),""))</f>
        <v/>
      </c>
      <c r="F425" s="37" t="n"/>
      <c r="G425" s="37" t="n"/>
      <c r="H425" s="53" t="n"/>
      <c r="I425" s="53" t="n"/>
      <c r="J425" s="37" t="n"/>
      <c r="K425" s="53" t="n"/>
      <c r="L425" s="53" t="n"/>
      <c r="M425" s="53" t="n"/>
      <c r="N425" s="54" t="n"/>
      <c r="O425" s="57">
        <f>IF(COUNTA(A425,C425,F425,G425)=0,"",IF(OR(A425="",C425="",F425="",G425=""),"INCOMPLETO",IF(COUNTIF(Perguntas!$A$2:$A$31,C425)=0,"ID INVÁLIDO",IF(COUNTIF(Perguntas!$A$22:$A$31,C425)&gt;0,"EXTRA",IF(INDEX(Perguntas!$C$2:$C$21,MATCH(C425,Perguntas!$A$2:$A$21,0))="","PERGUNTA VAZIA",IF(COUNTIFS(Plataformas!$A$2:$A$7,F425,Plataformas!$C$2:$C$7,"Sim")=0,"FORA DO PLANO",IF(COUNTIFS($B$2:B425,B425,$C$2:C425,C425,$F$2:F425,F425)&gt;1,"DUPLICADO","OK")))))))</f>
        <v/>
      </c>
    </row>
    <row r="426" ht="15" customHeight="1" s="22">
      <c r="A426" s="38" t="n"/>
      <c r="B426" s="52">
        <f>IF(A426="","",DATE(YEAR(A426),MONTH(A426),1))</f>
        <v/>
      </c>
      <c r="C426" s="37" t="n"/>
      <c r="D426" s="42">
        <f>IF(C426="","",IFERROR(INDEX(Perguntas!$B$2:$B$31,MATCH(C426,Perguntas!$A$2:$A$31,0)),"ID inválido"))</f>
        <v/>
      </c>
      <c r="E426" s="42">
        <f>IF(C426="","",IFERROR(INDEX(Perguntas!$C$2:$C$31,MATCH(C426,Perguntas!$A$2:$A$31,0)),""))</f>
        <v/>
      </c>
      <c r="F426" s="37" t="n"/>
      <c r="G426" s="37" t="n"/>
      <c r="H426" s="53" t="n"/>
      <c r="I426" s="53" t="n"/>
      <c r="J426" s="37" t="n"/>
      <c r="K426" s="53" t="n"/>
      <c r="L426" s="53" t="n"/>
      <c r="M426" s="53" t="n"/>
      <c r="N426" s="54" t="n"/>
      <c r="O426" s="55">
        <f>IF(COUNTA(A426,C426,F426,G426)=0,"",IF(OR(A426="",C426="",F426="",G426=""),"INCOMPLETO",IF(COUNTIF(Perguntas!$A$2:$A$31,C426)=0,"ID INVÁLIDO",IF(COUNTIF(Perguntas!$A$22:$A$31,C426)&gt;0,"EXTRA",IF(INDEX(Perguntas!$C$2:$C$21,MATCH(C426,Perguntas!$A$2:$A$21,0))="","PERGUNTA VAZIA",IF(COUNTIFS(Plataformas!$A$2:$A$7,F426,Plataformas!$C$2:$C$7,"Sim")=0,"FORA DO PLANO",IF(COUNTIFS($B$2:B426,B426,$C$2:C426,C426,$F$2:F426,F426)&gt;1,"DUPLICADO","OK")))))))</f>
        <v/>
      </c>
    </row>
    <row r="427" ht="15" customHeight="1" s="22">
      <c r="A427" s="38" t="n"/>
      <c r="B427" s="56">
        <f>IF(A427="","",DATE(YEAR(A427),MONTH(A427),1))</f>
        <v/>
      </c>
      <c r="C427" s="37" t="n"/>
      <c r="D427" s="43">
        <f>IF(C427="","",IFERROR(INDEX(Perguntas!$B$2:$B$31,MATCH(C427,Perguntas!$A$2:$A$31,0)),"ID inválido"))</f>
        <v/>
      </c>
      <c r="E427" s="43">
        <f>IF(C427="","",IFERROR(INDEX(Perguntas!$C$2:$C$31,MATCH(C427,Perguntas!$A$2:$A$31,0)),""))</f>
        <v/>
      </c>
      <c r="F427" s="37" t="n"/>
      <c r="G427" s="37" t="n"/>
      <c r="H427" s="53" t="n"/>
      <c r="I427" s="53" t="n"/>
      <c r="J427" s="37" t="n"/>
      <c r="K427" s="53" t="n"/>
      <c r="L427" s="53" t="n"/>
      <c r="M427" s="53" t="n"/>
      <c r="N427" s="54" t="n"/>
      <c r="O427" s="57">
        <f>IF(COUNTA(A427,C427,F427,G427)=0,"",IF(OR(A427="",C427="",F427="",G427=""),"INCOMPLETO",IF(COUNTIF(Perguntas!$A$2:$A$31,C427)=0,"ID INVÁLIDO",IF(COUNTIF(Perguntas!$A$22:$A$31,C427)&gt;0,"EXTRA",IF(INDEX(Perguntas!$C$2:$C$21,MATCH(C427,Perguntas!$A$2:$A$21,0))="","PERGUNTA VAZIA",IF(COUNTIFS(Plataformas!$A$2:$A$7,F427,Plataformas!$C$2:$C$7,"Sim")=0,"FORA DO PLANO",IF(COUNTIFS($B$2:B427,B427,$C$2:C427,C427,$F$2:F427,F427)&gt;1,"DUPLICADO","OK")))))))</f>
        <v/>
      </c>
    </row>
    <row r="428" ht="15" customHeight="1" s="22">
      <c r="A428" s="38" t="n"/>
      <c r="B428" s="52">
        <f>IF(A428="","",DATE(YEAR(A428),MONTH(A428),1))</f>
        <v/>
      </c>
      <c r="C428" s="37" t="n"/>
      <c r="D428" s="42">
        <f>IF(C428="","",IFERROR(INDEX(Perguntas!$B$2:$B$31,MATCH(C428,Perguntas!$A$2:$A$31,0)),"ID inválido"))</f>
        <v/>
      </c>
      <c r="E428" s="42">
        <f>IF(C428="","",IFERROR(INDEX(Perguntas!$C$2:$C$31,MATCH(C428,Perguntas!$A$2:$A$31,0)),""))</f>
        <v/>
      </c>
      <c r="F428" s="37" t="n"/>
      <c r="G428" s="37" t="n"/>
      <c r="H428" s="53" t="n"/>
      <c r="I428" s="53" t="n"/>
      <c r="J428" s="37" t="n"/>
      <c r="K428" s="53" t="n"/>
      <c r="L428" s="53" t="n"/>
      <c r="M428" s="53" t="n"/>
      <c r="N428" s="54" t="n"/>
      <c r="O428" s="55">
        <f>IF(COUNTA(A428,C428,F428,G428)=0,"",IF(OR(A428="",C428="",F428="",G428=""),"INCOMPLETO",IF(COUNTIF(Perguntas!$A$2:$A$31,C428)=0,"ID INVÁLIDO",IF(COUNTIF(Perguntas!$A$22:$A$31,C428)&gt;0,"EXTRA",IF(INDEX(Perguntas!$C$2:$C$21,MATCH(C428,Perguntas!$A$2:$A$21,0))="","PERGUNTA VAZIA",IF(COUNTIFS(Plataformas!$A$2:$A$7,F428,Plataformas!$C$2:$C$7,"Sim")=0,"FORA DO PLANO",IF(COUNTIFS($B$2:B428,B428,$C$2:C428,C428,$F$2:F428,F428)&gt;1,"DUPLICADO","OK")))))))</f>
        <v/>
      </c>
    </row>
    <row r="429" ht="15" customHeight="1" s="22">
      <c r="A429" s="38" t="n"/>
      <c r="B429" s="56">
        <f>IF(A429="","",DATE(YEAR(A429),MONTH(A429),1))</f>
        <v/>
      </c>
      <c r="C429" s="37" t="n"/>
      <c r="D429" s="43">
        <f>IF(C429="","",IFERROR(INDEX(Perguntas!$B$2:$B$31,MATCH(C429,Perguntas!$A$2:$A$31,0)),"ID inválido"))</f>
        <v/>
      </c>
      <c r="E429" s="43">
        <f>IF(C429="","",IFERROR(INDEX(Perguntas!$C$2:$C$31,MATCH(C429,Perguntas!$A$2:$A$31,0)),""))</f>
        <v/>
      </c>
      <c r="F429" s="37" t="n"/>
      <c r="G429" s="37" t="n"/>
      <c r="H429" s="53" t="n"/>
      <c r="I429" s="53" t="n"/>
      <c r="J429" s="37" t="n"/>
      <c r="K429" s="53" t="n"/>
      <c r="L429" s="53" t="n"/>
      <c r="M429" s="53" t="n"/>
      <c r="N429" s="54" t="n"/>
      <c r="O429" s="57">
        <f>IF(COUNTA(A429,C429,F429,G429)=0,"",IF(OR(A429="",C429="",F429="",G429=""),"INCOMPLETO",IF(COUNTIF(Perguntas!$A$2:$A$31,C429)=0,"ID INVÁLIDO",IF(COUNTIF(Perguntas!$A$22:$A$31,C429)&gt;0,"EXTRA",IF(INDEX(Perguntas!$C$2:$C$21,MATCH(C429,Perguntas!$A$2:$A$21,0))="","PERGUNTA VAZIA",IF(COUNTIFS(Plataformas!$A$2:$A$7,F429,Plataformas!$C$2:$C$7,"Sim")=0,"FORA DO PLANO",IF(COUNTIFS($B$2:B429,B429,$C$2:C429,C429,$F$2:F429,F429)&gt;1,"DUPLICADO","OK")))))))</f>
        <v/>
      </c>
    </row>
    <row r="430" ht="15" customHeight="1" s="22">
      <c r="A430" s="38" t="n"/>
      <c r="B430" s="52">
        <f>IF(A430="","",DATE(YEAR(A430),MONTH(A430),1))</f>
        <v/>
      </c>
      <c r="C430" s="37" t="n"/>
      <c r="D430" s="42">
        <f>IF(C430="","",IFERROR(INDEX(Perguntas!$B$2:$B$31,MATCH(C430,Perguntas!$A$2:$A$31,0)),"ID inválido"))</f>
        <v/>
      </c>
      <c r="E430" s="42">
        <f>IF(C430="","",IFERROR(INDEX(Perguntas!$C$2:$C$31,MATCH(C430,Perguntas!$A$2:$A$31,0)),""))</f>
        <v/>
      </c>
      <c r="F430" s="37" t="n"/>
      <c r="G430" s="37" t="n"/>
      <c r="H430" s="53" t="n"/>
      <c r="I430" s="53" t="n"/>
      <c r="J430" s="37" t="n"/>
      <c r="K430" s="53" t="n"/>
      <c r="L430" s="53" t="n"/>
      <c r="M430" s="53" t="n"/>
      <c r="N430" s="54" t="n"/>
      <c r="O430" s="55">
        <f>IF(COUNTA(A430,C430,F430,G430)=0,"",IF(OR(A430="",C430="",F430="",G430=""),"INCOMPLETO",IF(COUNTIF(Perguntas!$A$2:$A$31,C430)=0,"ID INVÁLIDO",IF(COUNTIF(Perguntas!$A$22:$A$31,C430)&gt;0,"EXTRA",IF(INDEX(Perguntas!$C$2:$C$21,MATCH(C430,Perguntas!$A$2:$A$21,0))="","PERGUNTA VAZIA",IF(COUNTIFS(Plataformas!$A$2:$A$7,F430,Plataformas!$C$2:$C$7,"Sim")=0,"FORA DO PLANO",IF(COUNTIFS($B$2:B430,B430,$C$2:C430,C430,$F$2:F430,F430)&gt;1,"DUPLICADO","OK")))))))</f>
        <v/>
      </c>
    </row>
    <row r="431" ht="15" customHeight="1" s="22">
      <c r="A431" s="38" t="n"/>
      <c r="B431" s="56">
        <f>IF(A431="","",DATE(YEAR(A431),MONTH(A431),1))</f>
        <v/>
      </c>
      <c r="C431" s="37" t="n"/>
      <c r="D431" s="43">
        <f>IF(C431="","",IFERROR(INDEX(Perguntas!$B$2:$B$31,MATCH(C431,Perguntas!$A$2:$A$31,0)),"ID inválido"))</f>
        <v/>
      </c>
      <c r="E431" s="43">
        <f>IF(C431="","",IFERROR(INDEX(Perguntas!$C$2:$C$31,MATCH(C431,Perguntas!$A$2:$A$31,0)),""))</f>
        <v/>
      </c>
      <c r="F431" s="37" t="n"/>
      <c r="G431" s="37" t="n"/>
      <c r="H431" s="53" t="n"/>
      <c r="I431" s="53" t="n"/>
      <c r="J431" s="37" t="n"/>
      <c r="K431" s="53" t="n"/>
      <c r="L431" s="53" t="n"/>
      <c r="M431" s="53" t="n"/>
      <c r="N431" s="54" t="n"/>
      <c r="O431" s="57">
        <f>IF(COUNTA(A431,C431,F431,G431)=0,"",IF(OR(A431="",C431="",F431="",G431=""),"INCOMPLETO",IF(COUNTIF(Perguntas!$A$2:$A$31,C431)=0,"ID INVÁLIDO",IF(COUNTIF(Perguntas!$A$22:$A$31,C431)&gt;0,"EXTRA",IF(INDEX(Perguntas!$C$2:$C$21,MATCH(C431,Perguntas!$A$2:$A$21,0))="","PERGUNTA VAZIA",IF(COUNTIFS(Plataformas!$A$2:$A$7,F431,Plataformas!$C$2:$C$7,"Sim")=0,"FORA DO PLANO",IF(COUNTIFS($B$2:B431,B431,$C$2:C431,C431,$F$2:F431,F431)&gt;1,"DUPLICADO","OK")))))))</f>
        <v/>
      </c>
    </row>
    <row r="432" ht="15" customHeight="1" s="22">
      <c r="A432" s="38" t="n"/>
      <c r="B432" s="52">
        <f>IF(A432="","",DATE(YEAR(A432),MONTH(A432),1))</f>
        <v/>
      </c>
      <c r="C432" s="37" t="n"/>
      <c r="D432" s="42">
        <f>IF(C432="","",IFERROR(INDEX(Perguntas!$B$2:$B$31,MATCH(C432,Perguntas!$A$2:$A$31,0)),"ID inválido"))</f>
        <v/>
      </c>
      <c r="E432" s="42">
        <f>IF(C432="","",IFERROR(INDEX(Perguntas!$C$2:$C$31,MATCH(C432,Perguntas!$A$2:$A$31,0)),""))</f>
        <v/>
      </c>
      <c r="F432" s="37" t="n"/>
      <c r="G432" s="37" t="n"/>
      <c r="H432" s="53" t="n"/>
      <c r="I432" s="53" t="n"/>
      <c r="J432" s="37" t="n"/>
      <c r="K432" s="53" t="n"/>
      <c r="L432" s="53" t="n"/>
      <c r="M432" s="53" t="n"/>
      <c r="N432" s="54" t="n"/>
      <c r="O432" s="55">
        <f>IF(COUNTA(A432,C432,F432,G432)=0,"",IF(OR(A432="",C432="",F432="",G432=""),"INCOMPLETO",IF(COUNTIF(Perguntas!$A$2:$A$31,C432)=0,"ID INVÁLIDO",IF(COUNTIF(Perguntas!$A$22:$A$31,C432)&gt;0,"EXTRA",IF(INDEX(Perguntas!$C$2:$C$21,MATCH(C432,Perguntas!$A$2:$A$21,0))="","PERGUNTA VAZIA",IF(COUNTIFS(Plataformas!$A$2:$A$7,F432,Plataformas!$C$2:$C$7,"Sim")=0,"FORA DO PLANO",IF(COUNTIFS($B$2:B432,B432,$C$2:C432,C432,$F$2:F432,F432)&gt;1,"DUPLICADO","OK")))))))</f>
        <v/>
      </c>
    </row>
    <row r="433" ht="15" customHeight="1" s="22">
      <c r="A433" s="38" t="n"/>
      <c r="B433" s="56">
        <f>IF(A433="","",DATE(YEAR(A433),MONTH(A433),1))</f>
        <v/>
      </c>
      <c r="C433" s="37" t="n"/>
      <c r="D433" s="43">
        <f>IF(C433="","",IFERROR(INDEX(Perguntas!$B$2:$B$31,MATCH(C433,Perguntas!$A$2:$A$31,0)),"ID inválido"))</f>
        <v/>
      </c>
      <c r="E433" s="43">
        <f>IF(C433="","",IFERROR(INDEX(Perguntas!$C$2:$C$31,MATCH(C433,Perguntas!$A$2:$A$31,0)),""))</f>
        <v/>
      </c>
      <c r="F433" s="37" t="n"/>
      <c r="G433" s="37" t="n"/>
      <c r="H433" s="53" t="n"/>
      <c r="I433" s="53" t="n"/>
      <c r="J433" s="37" t="n"/>
      <c r="K433" s="53" t="n"/>
      <c r="L433" s="53" t="n"/>
      <c r="M433" s="53" t="n"/>
      <c r="N433" s="54" t="n"/>
      <c r="O433" s="57">
        <f>IF(COUNTA(A433,C433,F433,G433)=0,"",IF(OR(A433="",C433="",F433="",G433=""),"INCOMPLETO",IF(COUNTIF(Perguntas!$A$2:$A$31,C433)=0,"ID INVÁLIDO",IF(COUNTIF(Perguntas!$A$22:$A$31,C433)&gt;0,"EXTRA",IF(INDEX(Perguntas!$C$2:$C$21,MATCH(C433,Perguntas!$A$2:$A$21,0))="","PERGUNTA VAZIA",IF(COUNTIFS(Plataformas!$A$2:$A$7,F433,Plataformas!$C$2:$C$7,"Sim")=0,"FORA DO PLANO",IF(COUNTIFS($B$2:B433,B433,$C$2:C433,C433,$F$2:F433,F433)&gt;1,"DUPLICADO","OK")))))))</f>
        <v/>
      </c>
    </row>
    <row r="434" ht="15" customHeight="1" s="22">
      <c r="A434" s="38" t="n"/>
      <c r="B434" s="52">
        <f>IF(A434="","",DATE(YEAR(A434),MONTH(A434),1))</f>
        <v/>
      </c>
      <c r="C434" s="37" t="n"/>
      <c r="D434" s="42">
        <f>IF(C434="","",IFERROR(INDEX(Perguntas!$B$2:$B$31,MATCH(C434,Perguntas!$A$2:$A$31,0)),"ID inválido"))</f>
        <v/>
      </c>
      <c r="E434" s="42">
        <f>IF(C434="","",IFERROR(INDEX(Perguntas!$C$2:$C$31,MATCH(C434,Perguntas!$A$2:$A$31,0)),""))</f>
        <v/>
      </c>
      <c r="F434" s="37" t="n"/>
      <c r="G434" s="37" t="n"/>
      <c r="H434" s="53" t="n"/>
      <c r="I434" s="53" t="n"/>
      <c r="J434" s="37" t="n"/>
      <c r="K434" s="53" t="n"/>
      <c r="L434" s="53" t="n"/>
      <c r="M434" s="53" t="n"/>
      <c r="N434" s="54" t="n"/>
      <c r="O434" s="55">
        <f>IF(COUNTA(A434,C434,F434,G434)=0,"",IF(OR(A434="",C434="",F434="",G434=""),"INCOMPLETO",IF(COUNTIF(Perguntas!$A$2:$A$31,C434)=0,"ID INVÁLIDO",IF(COUNTIF(Perguntas!$A$22:$A$31,C434)&gt;0,"EXTRA",IF(INDEX(Perguntas!$C$2:$C$21,MATCH(C434,Perguntas!$A$2:$A$21,0))="","PERGUNTA VAZIA",IF(COUNTIFS(Plataformas!$A$2:$A$7,F434,Plataformas!$C$2:$C$7,"Sim")=0,"FORA DO PLANO",IF(COUNTIFS($B$2:B434,B434,$C$2:C434,C434,$F$2:F434,F434)&gt;1,"DUPLICADO","OK")))))))</f>
        <v/>
      </c>
    </row>
    <row r="435" ht="15" customHeight="1" s="22">
      <c r="A435" s="38" t="n"/>
      <c r="B435" s="56">
        <f>IF(A435="","",DATE(YEAR(A435),MONTH(A435),1))</f>
        <v/>
      </c>
      <c r="C435" s="37" t="n"/>
      <c r="D435" s="43">
        <f>IF(C435="","",IFERROR(INDEX(Perguntas!$B$2:$B$31,MATCH(C435,Perguntas!$A$2:$A$31,0)),"ID inválido"))</f>
        <v/>
      </c>
      <c r="E435" s="43">
        <f>IF(C435="","",IFERROR(INDEX(Perguntas!$C$2:$C$31,MATCH(C435,Perguntas!$A$2:$A$31,0)),""))</f>
        <v/>
      </c>
      <c r="F435" s="37" t="n"/>
      <c r="G435" s="37" t="n"/>
      <c r="H435" s="53" t="n"/>
      <c r="I435" s="53" t="n"/>
      <c r="J435" s="37" t="n"/>
      <c r="K435" s="53" t="n"/>
      <c r="L435" s="53" t="n"/>
      <c r="M435" s="53" t="n"/>
      <c r="N435" s="54" t="n"/>
      <c r="O435" s="57">
        <f>IF(COUNTA(A435,C435,F435,G435)=0,"",IF(OR(A435="",C435="",F435="",G435=""),"INCOMPLETO",IF(COUNTIF(Perguntas!$A$2:$A$31,C435)=0,"ID INVÁLIDO",IF(COUNTIF(Perguntas!$A$22:$A$31,C435)&gt;0,"EXTRA",IF(INDEX(Perguntas!$C$2:$C$21,MATCH(C435,Perguntas!$A$2:$A$21,0))="","PERGUNTA VAZIA",IF(COUNTIFS(Plataformas!$A$2:$A$7,F435,Plataformas!$C$2:$C$7,"Sim")=0,"FORA DO PLANO",IF(COUNTIFS($B$2:B435,B435,$C$2:C435,C435,$F$2:F435,F435)&gt;1,"DUPLICADO","OK")))))))</f>
        <v/>
      </c>
    </row>
    <row r="436" ht="15" customHeight="1" s="22">
      <c r="A436" s="38" t="n"/>
      <c r="B436" s="52">
        <f>IF(A436="","",DATE(YEAR(A436),MONTH(A436),1))</f>
        <v/>
      </c>
      <c r="C436" s="37" t="n"/>
      <c r="D436" s="42">
        <f>IF(C436="","",IFERROR(INDEX(Perguntas!$B$2:$B$31,MATCH(C436,Perguntas!$A$2:$A$31,0)),"ID inválido"))</f>
        <v/>
      </c>
      <c r="E436" s="42">
        <f>IF(C436="","",IFERROR(INDEX(Perguntas!$C$2:$C$31,MATCH(C436,Perguntas!$A$2:$A$31,0)),""))</f>
        <v/>
      </c>
      <c r="F436" s="37" t="n"/>
      <c r="G436" s="37" t="n"/>
      <c r="H436" s="53" t="n"/>
      <c r="I436" s="53" t="n"/>
      <c r="J436" s="37" t="n"/>
      <c r="K436" s="53" t="n"/>
      <c r="L436" s="53" t="n"/>
      <c r="M436" s="53" t="n"/>
      <c r="N436" s="54" t="n"/>
      <c r="O436" s="55">
        <f>IF(COUNTA(A436,C436,F436,G436)=0,"",IF(OR(A436="",C436="",F436="",G436=""),"INCOMPLETO",IF(COUNTIF(Perguntas!$A$2:$A$31,C436)=0,"ID INVÁLIDO",IF(COUNTIF(Perguntas!$A$22:$A$31,C436)&gt;0,"EXTRA",IF(INDEX(Perguntas!$C$2:$C$21,MATCH(C436,Perguntas!$A$2:$A$21,0))="","PERGUNTA VAZIA",IF(COUNTIFS(Plataformas!$A$2:$A$7,F436,Plataformas!$C$2:$C$7,"Sim")=0,"FORA DO PLANO",IF(COUNTIFS($B$2:B436,B436,$C$2:C436,C436,$F$2:F436,F436)&gt;1,"DUPLICADO","OK")))))))</f>
        <v/>
      </c>
    </row>
    <row r="437" ht="15" customHeight="1" s="22">
      <c r="A437" s="38" t="n"/>
      <c r="B437" s="56">
        <f>IF(A437="","",DATE(YEAR(A437),MONTH(A437),1))</f>
        <v/>
      </c>
      <c r="C437" s="37" t="n"/>
      <c r="D437" s="43">
        <f>IF(C437="","",IFERROR(INDEX(Perguntas!$B$2:$B$31,MATCH(C437,Perguntas!$A$2:$A$31,0)),"ID inválido"))</f>
        <v/>
      </c>
      <c r="E437" s="43">
        <f>IF(C437="","",IFERROR(INDEX(Perguntas!$C$2:$C$31,MATCH(C437,Perguntas!$A$2:$A$31,0)),""))</f>
        <v/>
      </c>
      <c r="F437" s="37" t="n"/>
      <c r="G437" s="37" t="n"/>
      <c r="H437" s="53" t="n"/>
      <c r="I437" s="53" t="n"/>
      <c r="J437" s="37" t="n"/>
      <c r="K437" s="53" t="n"/>
      <c r="L437" s="53" t="n"/>
      <c r="M437" s="53" t="n"/>
      <c r="N437" s="54" t="n"/>
      <c r="O437" s="57">
        <f>IF(COUNTA(A437,C437,F437,G437)=0,"",IF(OR(A437="",C437="",F437="",G437=""),"INCOMPLETO",IF(COUNTIF(Perguntas!$A$2:$A$31,C437)=0,"ID INVÁLIDO",IF(COUNTIF(Perguntas!$A$22:$A$31,C437)&gt;0,"EXTRA",IF(INDEX(Perguntas!$C$2:$C$21,MATCH(C437,Perguntas!$A$2:$A$21,0))="","PERGUNTA VAZIA",IF(COUNTIFS(Plataformas!$A$2:$A$7,F437,Plataformas!$C$2:$C$7,"Sim")=0,"FORA DO PLANO",IF(COUNTIFS($B$2:B437,B437,$C$2:C437,C437,$F$2:F437,F437)&gt;1,"DUPLICADO","OK")))))))</f>
        <v/>
      </c>
    </row>
    <row r="438" ht="15" customHeight="1" s="22">
      <c r="A438" s="38" t="n"/>
      <c r="B438" s="52">
        <f>IF(A438="","",DATE(YEAR(A438),MONTH(A438),1))</f>
        <v/>
      </c>
      <c r="C438" s="37" t="n"/>
      <c r="D438" s="42">
        <f>IF(C438="","",IFERROR(INDEX(Perguntas!$B$2:$B$31,MATCH(C438,Perguntas!$A$2:$A$31,0)),"ID inválido"))</f>
        <v/>
      </c>
      <c r="E438" s="42">
        <f>IF(C438="","",IFERROR(INDEX(Perguntas!$C$2:$C$31,MATCH(C438,Perguntas!$A$2:$A$31,0)),""))</f>
        <v/>
      </c>
      <c r="F438" s="37" t="n"/>
      <c r="G438" s="37" t="n"/>
      <c r="H438" s="53" t="n"/>
      <c r="I438" s="53" t="n"/>
      <c r="J438" s="37" t="n"/>
      <c r="K438" s="53" t="n"/>
      <c r="L438" s="53" t="n"/>
      <c r="M438" s="53" t="n"/>
      <c r="N438" s="54" t="n"/>
      <c r="O438" s="55">
        <f>IF(COUNTA(A438,C438,F438,G438)=0,"",IF(OR(A438="",C438="",F438="",G438=""),"INCOMPLETO",IF(COUNTIF(Perguntas!$A$2:$A$31,C438)=0,"ID INVÁLIDO",IF(COUNTIF(Perguntas!$A$22:$A$31,C438)&gt;0,"EXTRA",IF(INDEX(Perguntas!$C$2:$C$21,MATCH(C438,Perguntas!$A$2:$A$21,0))="","PERGUNTA VAZIA",IF(COUNTIFS(Plataformas!$A$2:$A$7,F438,Plataformas!$C$2:$C$7,"Sim")=0,"FORA DO PLANO",IF(COUNTIFS($B$2:B438,B438,$C$2:C438,C438,$F$2:F438,F438)&gt;1,"DUPLICADO","OK")))))))</f>
        <v/>
      </c>
    </row>
    <row r="439" ht="15" customHeight="1" s="22">
      <c r="A439" s="38" t="n"/>
      <c r="B439" s="56">
        <f>IF(A439="","",DATE(YEAR(A439),MONTH(A439),1))</f>
        <v/>
      </c>
      <c r="C439" s="37" t="n"/>
      <c r="D439" s="43">
        <f>IF(C439="","",IFERROR(INDEX(Perguntas!$B$2:$B$31,MATCH(C439,Perguntas!$A$2:$A$31,0)),"ID inválido"))</f>
        <v/>
      </c>
      <c r="E439" s="43">
        <f>IF(C439="","",IFERROR(INDEX(Perguntas!$C$2:$C$31,MATCH(C439,Perguntas!$A$2:$A$31,0)),""))</f>
        <v/>
      </c>
      <c r="F439" s="37" t="n"/>
      <c r="G439" s="37" t="n"/>
      <c r="H439" s="53" t="n"/>
      <c r="I439" s="53" t="n"/>
      <c r="J439" s="37" t="n"/>
      <c r="K439" s="53" t="n"/>
      <c r="L439" s="53" t="n"/>
      <c r="M439" s="53" t="n"/>
      <c r="N439" s="54" t="n"/>
      <c r="O439" s="57">
        <f>IF(COUNTA(A439,C439,F439,G439)=0,"",IF(OR(A439="",C439="",F439="",G439=""),"INCOMPLETO",IF(COUNTIF(Perguntas!$A$2:$A$31,C439)=0,"ID INVÁLIDO",IF(COUNTIF(Perguntas!$A$22:$A$31,C439)&gt;0,"EXTRA",IF(INDEX(Perguntas!$C$2:$C$21,MATCH(C439,Perguntas!$A$2:$A$21,0))="","PERGUNTA VAZIA",IF(COUNTIFS(Plataformas!$A$2:$A$7,F439,Plataformas!$C$2:$C$7,"Sim")=0,"FORA DO PLANO",IF(COUNTIFS($B$2:B439,B439,$C$2:C439,C439,$F$2:F439,F439)&gt;1,"DUPLICADO","OK")))))))</f>
        <v/>
      </c>
    </row>
    <row r="440" ht="15" customHeight="1" s="22">
      <c r="A440" s="38" t="n"/>
      <c r="B440" s="52">
        <f>IF(A440="","",DATE(YEAR(A440),MONTH(A440),1))</f>
        <v/>
      </c>
      <c r="C440" s="37" t="n"/>
      <c r="D440" s="42">
        <f>IF(C440="","",IFERROR(INDEX(Perguntas!$B$2:$B$31,MATCH(C440,Perguntas!$A$2:$A$31,0)),"ID inválido"))</f>
        <v/>
      </c>
      <c r="E440" s="42">
        <f>IF(C440="","",IFERROR(INDEX(Perguntas!$C$2:$C$31,MATCH(C440,Perguntas!$A$2:$A$31,0)),""))</f>
        <v/>
      </c>
      <c r="F440" s="37" t="n"/>
      <c r="G440" s="37" t="n"/>
      <c r="H440" s="53" t="n"/>
      <c r="I440" s="53" t="n"/>
      <c r="J440" s="37" t="n"/>
      <c r="K440" s="53" t="n"/>
      <c r="L440" s="53" t="n"/>
      <c r="M440" s="53" t="n"/>
      <c r="N440" s="54" t="n"/>
      <c r="O440" s="55">
        <f>IF(COUNTA(A440,C440,F440,G440)=0,"",IF(OR(A440="",C440="",F440="",G440=""),"INCOMPLETO",IF(COUNTIF(Perguntas!$A$2:$A$31,C440)=0,"ID INVÁLIDO",IF(COUNTIF(Perguntas!$A$22:$A$31,C440)&gt;0,"EXTRA",IF(INDEX(Perguntas!$C$2:$C$21,MATCH(C440,Perguntas!$A$2:$A$21,0))="","PERGUNTA VAZIA",IF(COUNTIFS(Plataformas!$A$2:$A$7,F440,Plataformas!$C$2:$C$7,"Sim")=0,"FORA DO PLANO",IF(COUNTIFS($B$2:B440,B440,$C$2:C440,C440,$F$2:F440,F440)&gt;1,"DUPLICADO","OK")))))))</f>
        <v/>
      </c>
    </row>
    <row r="441" ht="15" customHeight="1" s="22">
      <c r="A441" s="38" t="n"/>
      <c r="B441" s="56">
        <f>IF(A441="","",DATE(YEAR(A441),MONTH(A441),1))</f>
        <v/>
      </c>
      <c r="C441" s="37" t="n"/>
      <c r="D441" s="43">
        <f>IF(C441="","",IFERROR(INDEX(Perguntas!$B$2:$B$31,MATCH(C441,Perguntas!$A$2:$A$31,0)),"ID inválido"))</f>
        <v/>
      </c>
      <c r="E441" s="43">
        <f>IF(C441="","",IFERROR(INDEX(Perguntas!$C$2:$C$31,MATCH(C441,Perguntas!$A$2:$A$31,0)),""))</f>
        <v/>
      </c>
      <c r="F441" s="37" t="n"/>
      <c r="G441" s="37" t="n"/>
      <c r="H441" s="53" t="n"/>
      <c r="I441" s="53" t="n"/>
      <c r="J441" s="37" t="n"/>
      <c r="K441" s="53" t="n"/>
      <c r="L441" s="53" t="n"/>
      <c r="M441" s="53" t="n"/>
      <c r="N441" s="54" t="n"/>
      <c r="O441" s="57">
        <f>IF(COUNTA(A441,C441,F441,G441)=0,"",IF(OR(A441="",C441="",F441="",G441=""),"INCOMPLETO",IF(COUNTIF(Perguntas!$A$2:$A$31,C441)=0,"ID INVÁLIDO",IF(COUNTIF(Perguntas!$A$22:$A$31,C441)&gt;0,"EXTRA",IF(INDEX(Perguntas!$C$2:$C$21,MATCH(C441,Perguntas!$A$2:$A$21,0))="","PERGUNTA VAZIA",IF(COUNTIFS(Plataformas!$A$2:$A$7,F441,Plataformas!$C$2:$C$7,"Sim")=0,"FORA DO PLANO",IF(COUNTIFS($B$2:B441,B441,$C$2:C441,C441,$F$2:F441,F441)&gt;1,"DUPLICADO","OK")))))))</f>
        <v/>
      </c>
    </row>
    <row r="442" ht="15" customHeight="1" s="22">
      <c r="A442" s="38" t="n"/>
      <c r="B442" s="52">
        <f>IF(A442="","",DATE(YEAR(A442),MONTH(A442),1))</f>
        <v/>
      </c>
      <c r="C442" s="37" t="n"/>
      <c r="D442" s="42">
        <f>IF(C442="","",IFERROR(INDEX(Perguntas!$B$2:$B$31,MATCH(C442,Perguntas!$A$2:$A$31,0)),"ID inválido"))</f>
        <v/>
      </c>
      <c r="E442" s="42">
        <f>IF(C442="","",IFERROR(INDEX(Perguntas!$C$2:$C$31,MATCH(C442,Perguntas!$A$2:$A$31,0)),""))</f>
        <v/>
      </c>
      <c r="F442" s="37" t="n"/>
      <c r="G442" s="37" t="n"/>
      <c r="H442" s="53" t="n"/>
      <c r="I442" s="53" t="n"/>
      <c r="J442" s="37" t="n"/>
      <c r="K442" s="53" t="n"/>
      <c r="L442" s="53" t="n"/>
      <c r="M442" s="53" t="n"/>
      <c r="N442" s="54" t="n"/>
      <c r="O442" s="55">
        <f>IF(COUNTA(A442,C442,F442,G442)=0,"",IF(OR(A442="",C442="",F442="",G442=""),"INCOMPLETO",IF(COUNTIF(Perguntas!$A$2:$A$31,C442)=0,"ID INVÁLIDO",IF(COUNTIF(Perguntas!$A$22:$A$31,C442)&gt;0,"EXTRA",IF(INDEX(Perguntas!$C$2:$C$21,MATCH(C442,Perguntas!$A$2:$A$21,0))="","PERGUNTA VAZIA",IF(COUNTIFS(Plataformas!$A$2:$A$7,F442,Plataformas!$C$2:$C$7,"Sim")=0,"FORA DO PLANO",IF(COUNTIFS($B$2:B442,B442,$C$2:C442,C442,$F$2:F442,F442)&gt;1,"DUPLICADO","OK")))))))</f>
        <v/>
      </c>
    </row>
    <row r="443" ht="15" customHeight="1" s="22">
      <c r="A443" s="38" t="n"/>
      <c r="B443" s="56">
        <f>IF(A443="","",DATE(YEAR(A443),MONTH(A443),1))</f>
        <v/>
      </c>
      <c r="C443" s="37" t="n"/>
      <c r="D443" s="43">
        <f>IF(C443="","",IFERROR(INDEX(Perguntas!$B$2:$B$31,MATCH(C443,Perguntas!$A$2:$A$31,0)),"ID inválido"))</f>
        <v/>
      </c>
      <c r="E443" s="43">
        <f>IF(C443="","",IFERROR(INDEX(Perguntas!$C$2:$C$31,MATCH(C443,Perguntas!$A$2:$A$31,0)),""))</f>
        <v/>
      </c>
      <c r="F443" s="37" t="n"/>
      <c r="G443" s="37" t="n"/>
      <c r="H443" s="53" t="n"/>
      <c r="I443" s="53" t="n"/>
      <c r="J443" s="37" t="n"/>
      <c r="K443" s="53" t="n"/>
      <c r="L443" s="53" t="n"/>
      <c r="M443" s="53" t="n"/>
      <c r="N443" s="54" t="n"/>
      <c r="O443" s="57">
        <f>IF(COUNTA(A443,C443,F443,G443)=0,"",IF(OR(A443="",C443="",F443="",G443=""),"INCOMPLETO",IF(COUNTIF(Perguntas!$A$2:$A$31,C443)=0,"ID INVÁLIDO",IF(COUNTIF(Perguntas!$A$22:$A$31,C443)&gt;0,"EXTRA",IF(INDEX(Perguntas!$C$2:$C$21,MATCH(C443,Perguntas!$A$2:$A$21,0))="","PERGUNTA VAZIA",IF(COUNTIFS(Plataformas!$A$2:$A$7,F443,Plataformas!$C$2:$C$7,"Sim")=0,"FORA DO PLANO",IF(COUNTIFS($B$2:B443,B443,$C$2:C443,C443,$F$2:F443,F443)&gt;1,"DUPLICADO","OK")))))))</f>
        <v/>
      </c>
    </row>
    <row r="444" ht="15" customHeight="1" s="22">
      <c r="A444" s="38" t="n"/>
      <c r="B444" s="52">
        <f>IF(A444="","",DATE(YEAR(A444),MONTH(A444),1))</f>
        <v/>
      </c>
      <c r="C444" s="37" t="n"/>
      <c r="D444" s="42">
        <f>IF(C444="","",IFERROR(INDEX(Perguntas!$B$2:$B$31,MATCH(C444,Perguntas!$A$2:$A$31,0)),"ID inválido"))</f>
        <v/>
      </c>
      <c r="E444" s="42">
        <f>IF(C444="","",IFERROR(INDEX(Perguntas!$C$2:$C$31,MATCH(C444,Perguntas!$A$2:$A$31,0)),""))</f>
        <v/>
      </c>
      <c r="F444" s="37" t="n"/>
      <c r="G444" s="37" t="n"/>
      <c r="H444" s="53" t="n"/>
      <c r="I444" s="53" t="n"/>
      <c r="J444" s="37" t="n"/>
      <c r="K444" s="53" t="n"/>
      <c r="L444" s="53" t="n"/>
      <c r="M444" s="53" t="n"/>
      <c r="N444" s="54" t="n"/>
      <c r="O444" s="55">
        <f>IF(COUNTA(A444,C444,F444,G444)=0,"",IF(OR(A444="",C444="",F444="",G444=""),"INCOMPLETO",IF(COUNTIF(Perguntas!$A$2:$A$31,C444)=0,"ID INVÁLIDO",IF(COUNTIF(Perguntas!$A$22:$A$31,C444)&gt;0,"EXTRA",IF(INDEX(Perguntas!$C$2:$C$21,MATCH(C444,Perguntas!$A$2:$A$21,0))="","PERGUNTA VAZIA",IF(COUNTIFS(Plataformas!$A$2:$A$7,F444,Plataformas!$C$2:$C$7,"Sim")=0,"FORA DO PLANO",IF(COUNTIFS($B$2:B444,B444,$C$2:C444,C444,$F$2:F444,F444)&gt;1,"DUPLICADO","OK")))))))</f>
        <v/>
      </c>
    </row>
    <row r="445" ht="15" customHeight="1" s="22">
      <c r="A445" s="38" t="n"/>
      <c r="B445" s="56">
        <f>IF(A445="","",DATE(YEAR(A445),MONTH(A445),1))</f>
        <v/>
      </c>
      <c r="C445" s="37" t="n"/>
      <c r="D445" s="43">
        <f>IF(C445="","",IFERROR(INDEX(Perguntas!$B$2:$B$31,MATCH(C445,Perguntas!$A$2:$A$31,0)),"ID inválido"))</f>
        <v/>
      </c>
      <c r="E445" s="43">
        <f>IF(C445="","",IFERROR(INDEX(Perguntas!$C$2:$C$31,MATCH(C445,Perguntas!$A$2:$A$31,0)),""))</f>
        <v/>
      </c>
      <c r="F445" s="37" t="n"/>
      <c r="G445" s="37" t="n"/>
      <c r="H445" s="53" t="n"/>
      <c r="I445" s="53" t="n"/>
      <c r="J445" s="37" t="n"/>
      <c r="K445" s="53" t="n"/>
      <c r="L445" s="53" t="n"/>
      <c r="M445" s="53" t="n"/>
      <c r="N445" s="54" t="n"/>
      <c r="O445" s="57">
        <f>IF(COUNTA(A445,C445,F445,G445)=0,"",IF(OR(A445="",C445="",F445="",G445=""),"INCOMPLETO",IF(COUNTIF(Perguntas!$A$2:$A$31,C445)=0,"ID INVÁLIDO",IF(COUNTIF(Perguntas!$A$22:$A$31,C445)&gt;0,"EXTRA",IF(INDEX(Perguntas!$C$2:$C$21,MATCH(C445,Perguntas!$A$2:$A$21,0))="","PERGUNTA VAZIA",IF(COUNTIFS(Plataformas!$A$2:$A$7,F445,Plataformas!$C$2:$C$7,"Sim")=0,"FORA DO PLANO",IF(COUNTIFS($B$2:B445,B445,$C$2:C445,C445,$F$2:F445,F445)&gt;1,"DUPLICADO","OK")))))))</f>
        <v/>
      </c>
    </row>
    <row r="446" ht="15" customHeight="1" s="22">
      <c r="A446" s="38" t="n"/>
      <c r="B446" s="52">
        <f>IF(A446="","",DATE(YEAR(A446),MONTH(A446),1))</f>
        <v/>
      </c>
      <c r="C446" s="37" t="n"/>
      <c r="D446" s="42">
        <f>IF(C446="","",IFERROR(INDEX(Perguntas!$B$2:$B$31,MATCH(C446,Perguntas!$A$2:$A$31,0)),"ID inválido"))</f>
        <v/>
      </c>
      <c r="E446" s="42">
        <f>IF(C446="","",IFERROR(INDEX(Perguntas!$C$2:$C$31,MATCH(C446,Perguntas!$A$2:$A$31,0)),""))</f>
        <v/>
      </c>
      <c r="F446" s="37" t="n"/>
      <c r="G446" s="37" t="n"/>
      <c r="H446" s="53" t="n"/>
      <c r="I446" s="53" t="n"/>
      <c r="J446" s="37" t="n"/>
      <c r="K446" s="53" t="n"/>
      <c r="L446" s="53" t="n"/>
      <c r="M446" s="53" t="n"/>
      <c r="N446" s="54" t="n"/>
      <c r="O446" s="55">
        <f>IF(COUNTA(A446,C446,F446,G446)=0,"",IF(OR(A446="",C446="",F446="",G446=""),"INCOMPLETO",IF(COUNTIF(Perguntas!$A$2:$A$31,C446)=0,"ID INVÁLIDO",IF(COUNTIF(Perguntas!$A$22:$A$31,C446)&gt;0,"EXTRA",IF(INDEX(Perguntas!$C$2:$C$21,MATCH(C446,Perguntas!$A$2:$A$21,0))="","PERGUNTA VAZIA",IF(COUNTIFS(Plataformas!$A$2:$A$7,F446,Plataformas!$C$2:$C$7,"Sim")=0,"FORA DO PLANO",IF(COUNTIFS($B$2:B446,B446,$C$2:C446,C446,$F$2:F446,F446)&gt;1,"DUPLICADO","OK")))))))</f>
        <v/>
      </c>
    </row>
    <row r="447" ht="15" customHeight="1" s="22">
      <c r="A447" s="38" t="n"/>
      <c r="B447" s="56">
        <f>IF(A447="","",DATE(YEAR(A447),MONTH(A447),1))</f>
        <v/>
      </c>
      <c r="C447" s="37" t="n"/>
      <c r="D447" s="43">
        <f>IF(C447="","",IFERROR(INDEX(Perguntas!$B$2:$B$31,MATCH(C447,Perguntas!$A$2:$A$31,0)),"ID inválido"))</f>
        <v/>
      </c>
      <c r="E447" s="43">
        <f>IF(C447="","",IFERROR(INDEX(Perguntas!$C$2:$C$31,MATCH(C447,Perguntas!$A$2:$A$31,0)),""))</f>
        <v/>
      </c>
      <c r="F447" s="37" t="n"/>
      <c r="G447" s="37" t="n"/>
      <c r="H447" s="53" t="n"/>
      <c r="I447" s="53" t="n"/>
      <c r="J447" s="37" t="n"/>
      <c r="K447" s="53" t="n"/>
      <c r="L447" s="53" t="n"/>
      <c r="M447" s="53" t="n"/>
      <c r="N447" s="54" t="n"/>
      <c r="O447" s="57">
        <f>IF(COUNTA(A447,C447,F447,G447)=0,"",IF(OR(A447="",C447="",F447="",G447=""),"INCOMPLETO",IF(COUNTIF(Perguntas!$A$2:$A$31,C447)=0,"ID INVÁLIDO",IF(COUNTIF(Perguntas!$A$22:$A$31,C447)&gt;0,"EXTRA",IF(INDEX(Perguntas!$C$2:$C$21,MATCH(C447,Perguntas!$A$2:$A$21,0))="","PERGUNTA VAZIA",IF(COUNTIFS(Plataformas!$A$2:$A$7,F447,Plataformas!$C$2:$C$7,"Sim")=0,"FORA DO PLANO",IF(COUNTIFS($B$2:B447,B447,$C$2:C447,C447,$F$2:F447,F447)&gt;1,"DUPLICADO","OK")))))))</f>
        <v/>
      </c>
    </row>
    <row r="448" ht="15" customHeight="1" s="22">
      <c r="A448" s="38" t="n"/>
      <c r="B448" s="52">
        <f>IF(A448="","",DATE(YEAR(A448),MONTH(A448),1))</f>
        <v/>
      </c>
      <c r="C448" s="37" t="n"/>
      <c r="D448" s="42">
        <f>IF(C448="","",IFERROR(INDEX(Perguntas!$B$2:$B$31,MATCH(C448,Perguntas!$A$2:$A$31,0)),"ID inválido"))</f>
        <v/>
      </c>
      <c r="E448" s="42">
        <f>IF(C448="","",IFERROR(INDEX(Perguntas!$C$2:$C$31,MATCH(C448,Perguntas!$A$2:$A$31,0)),""))</f>
        <v/>
      </c>
      <c r="F448" s="37" t="n"/>
      <c r="G448" s="37" t="n"/>
      <c r="H448" s="53" t="n"/>
      <c r="I448" s="53" t="n"/>
      <c r="J448" s="37" t="n"/>
      <c r="K448" s="53" t="n"/>
      <c r="L448" s="53" t="n"/>
      <c r="M448" s="53" t="n"/>
      <c r="N448" s="54" t="n"/>
      <c r="O448" s="55">
        <f>IF(COUNTA(A448,C448,F448,G448)=0,"",IF(OR(A448="",C448="",F448="",G448=""),"INCOMPLETO",IF(COUNTIF(Perguntas!$A$2:$A$31,C448)=0,"ID INVÁLIDO",IF(COUNTIF(Perguntas!$A$22:$A$31,C448)&gt;0,"EXTRA",IF(INDEX(Perguntas!$C$2:$C$21,MATCH(C448,Perguntas!$A$2:$A$21,0))="","PERGUNTA VAZIA",IF(COUNTIFS(Plataformas!$A$2:$A$7,F448,Plataformas!$C$2:$C$7,"Sim")=0,"FORA DO PLANO",IF(COUNTIFS($B$2:B448,B448,$C$2:C448,C448,$F$2:F448,F448)&gt;1,"DUPLICADO","OK")))))))</f>
        <v/>
      </c>
    </row>
    <row r="449" ht="15" customHeight="1" s="22">
      <c r="A449" s="38" t="n"/>
      <c r="B449" s="56">
        <f>IF(A449="","",DATE(YEAR(A449),MONTH(A449),1))</f>
        <v/>
      </c>
      <c r="C449" s="37" t="n"/>
      <c r="D449" s="43">
        <f>IF(C449="","",IFERROR(INDEX(Perguntas!$B$2:$B$31,MATCH(C449,Perguntas!$A$2:$A$31,0)),"ID inválido"))</f>
        <v/>
      </c>
      <c r="E449" s="43">
        <f>IF(C449="","",IFERROR(INDEX(Perguntas!$C$2:$C$31,MATCH(C449,Perguntas!$A$2:$A$31,0)),""))</f>
        <v/>
      </c>
      <c r="F449" s="37" t="n"/>
      <c r="G449" s="37" t="n"/>
      <c r="H449" s="53" t="n"/>
      <c r="I449" s="53" t="n"/>
      <c r="J449" s="37" t="n"/>
      <c r="K449" s="53" t="n"/>
      <c r="L449" s="53" t="n"/>
      <c r="M449" s="53" t="n"/>
      <c r="N449" s="54" t="n"/>
      <c r="O449" s="57">
        <f>IF(COUNTA(A449,C449,F449,G449)=0,"",IF(OR(A449="",C449="",F449="",G449=""),"INCOMPLETO",IF(COUNTIF(Perguntas!$A$2:$A$31,C449)=0,"ID INVÁLIDO",IF(COUNTIF(Perguntas!$A$22:$A$31,C449)&gt;0,"EXTRA",IF(INDEX(Perguntas!$C$2:$C$21,MATCH(C449,Perguntas!$A$2:$A$21,0))="","PERGUNTA VAZIA",IF(COUNTIFS(Plataformas!$A$2:$A$7,F449,Plataformas!$C$2:$C$7,"Sim")=0,"FORA DO PLANO",IF(COUNTIFS($B$2:B449,B449,$C$2:C449,C449,$F$2:F449,F449)&gt;1,"DUPLICADO","OK")))))))</f>
        <v/>
      </c>
    </row>
    <row r="450" ht="15" customHeight="1" s="22">
      <c r="A450" s="38" t="n"/>
      <c r="B450" s="52">
        <f>IF(A450="","",DATE(YEAR(A450),MONTH(A450),1))</f>
        <v/>
      </c>
      <c r="C450" s="37" t="n"/>
      <c r="D450" s="42">
        <f>IF(C450="","",IFERROR(INDEX(Perguntas!$B$2:$B$31,MATCH(C450,Perguntas!$A$2:$A$31,0)),"ID inválido"))</f>
        <v/>
      </c>
      <c r="E450" s="42">
        <f>IF(C450="","",IFERROR(INDEX(Perguntas!$C$2:$C$31,MATCH(C450,Perguntas!$A$2:$A$31,0)),""))</f>
        <v/>
      </c>
      <c r="F450" s="37" t="n"/>
      <c r="G450" s="37" t="n"/>
      <c r="H450" s="53" t="n"/>
      <c r="I450" s="53" t="n"/>
      <c r="J450" s="37" t="n"/>
      <c r="K450" s="53" t="n"/>
      <c r="L450" s="53" t="n"/>
      <c r="M450" s="53" t="n"/>
      <c r="N450" s="54" t="n"/>
      <c r="O450" s="55">
        <f>IF(COUNTA(A450,C450,F450,G450)=0,"",IF(OR(A450="",C450="",F450="",G450=""),"INCOMPLETO",IF(COUNTIF(Perguntas!$A$2:$A$31,C450)=0,"ID INVÁLIDO",IF(COUNTIF(Perguntas!$A$22:$A$31,C450)&gt;0,"EXTRA",IF(INDEX(Perguntas!$C$2:$C$21,MATCH(C450,Perguntas!$A$2:$A$21,0))="","PERGUNTA VAZIA",IF(COUNTIFS(Plataformas!$A$2:$A$7,F450,Plataformas!$C$2:$C$7,"Sim")=0,"FORA DO PLANO",IF(COUNTIFS($B$2:B450,B450,$C$2:C450,C450,$F$2:F450,F450)&gt;1,"DUPLICADO","OK")))))))</f>
        <v/>
      </c>
    </row>
    <row r="451" ht="15" customHeight="1" s="22">
      <c r="A451" s="38" t="n"/>
      <c r="B451" s="56">
        <f>IF(A451="","",DATE(YEAR(A451),MONTH(A451),1))</f>
        <v/>
      </c>
      <c r="C451" s="37" t="n"/>
      <c r="D451" s="43">
        <f>IF(C451="","",IFERROR(INDEX(Perguntas!$B$2:$B$31,MATCH(C451,Perguntas!$A$2:$A$31,0)),"ID inválido"))</f>
        <v/>
      </c>
      <c r="E451" s="43">
        <f>IF(C451="","",IFERROR(INDEX(Perguntas!$C$2:$C$31,MATCH(C451,Perguntas!$A$2:$A$31,0)),""))</f>
        <v/>
      </c>
      <c r="F451" s="37" t="n"/>
      <c r="G451" s="37" t="n"/>
      <c r="H451" s="53" t="n"/>
      <c r="I451" s="53" t="n"/>
      <c r="J451" s="37" t="n"/>
      <c r="K451" s="53" t="n"/>
      <c r="L451" s="53" t="n"/>
      <c r="M451" s="53" t="n"/>
      <c r="N451" s="54" t="n"/>
      <c r="O451" s="57">
        <f>IF(COUNTA(A451,C451,F451,G451)=0,"",IF(OR(A451="",C451="",F451="",G451=""),"INCOMPLETO",IF(COUNTIF(Perguntas!$A$2:$A$31,C451)=0,"ID INVÁLIDO",IF(COUNTIF(Perguntas!$A$22:$A$31,C451)&gt;0,"EXTRA",IF(INDEX(Perguntas!$C$2:$C$21,MATCH(C451,Perguntas!$A$2:$A$21,0))="","PERGUNTA VAZIA",IF(COUNTIFS(Plataformas!$A$2:$A$7,F451,Plataformas!$C$2:$C$7,"Sim")=0,"FORA DO PLANO",IF(COUNTIFS($B$2:B451,B451,$C$2:C451,C451,$F$2:F451,F451)&gt;1,"DUPLICADO","OK")))))))</f>
        <v/>
      </c>
    </row>
    <row r="452" ht="15" customHeight="1" s="22">
      <c r="A452" s="38" t="n"/>
      <c r="B452" s="52">
        <f>IF(A452="","",DATE(YEAR(A452),MONTH(A452),1))</f>
        <v/>
      </c>
      <c r="C452" s="37" t="n"/>
      <c r="D452" s="42">
        <f>IF(C452="","",IFERROR(INDEX(Perguntas!$B$2:$B$31,MATCH(C452,Perguntas!$A$2:$A$31,0)),"ID inválido"))</f>
        <v/>
      </c>
      <c r="E452" s="42">
        <f>IF(C452="","",IFERROR(INDEX(Perguntas!$C$2:$C$31,MATCH(C452,Perguntas!$A$2:$A$31,0)),""))</f>
        <v/>
      </c>
      <c r="F452" s="37" t="n"/>
      <c r="G452" s="37" t="n"/>
      <c r="H452" s="53" t="n"/>
      <c r="I452" s="53" t="n"/>
      <c r="J452" s="37" t="n"/>
      <c r="K452" s="53" t="n"/>
      <c r="L452" s="53" t="n"/>
      <c r="M452" s="53" t="n"/>
      <c r="N452" s="54" t="n"/>
      <c r="O452" s="55">
        <f>IF(COUNTA(A452,C452,F452,G452)=0,"",IF(OR(A452="",C452="",F452="",G452=""),"INCOMPLETO",IF(COUNTIF(Perguntas!$A$2:$A$31,C452)=0,"ID INVÁLIDO",IF(COUNTIF(Perguntas!$A$22:$A$31,C452)&gt;0,"EXTRA",IF(INDEX(Perguntas!$C$2:$C$21,MATCH(C452,Perguntas!$A$2:$A$21,0))="","PERGUNTA VAZIA",IF(COUNTIFS(Plataformas!$A$2:$A$7,F452,Plataformas!$C$2:$C$7,"Sim")=0,"FORA DO PLANO",IF(COUNTIFS($B$2:B452,B452,$C$2:C452,C452,$F$2:F452,F452)&gt;1,"DUPLICADO","OK")))))))</f>
        <v/>
      </c>
    </row>
    <row r="453" ht="15" customHeight="1" s="22">
      <c r="A453" s="38" t="n"/>
      <c r="B453" s="56">
        <f>IF(A453="","",DATE(YEAR(A453),MONTH(A453),1))</f>
        <v/>
      </c>
      <c r="C453" s="37" t="n"/>
      <c r="D453" s="43">
        <f>IF(C453="","",IFERROR(INDEX(Perguntas!$B$2:$B$31,MATCH(C453,Perguntas!$A$2:$A$31,0)),"ID inválido"))</f>
        <v/>
      </c>
      <c r="E453" s="43">
        <f>IF(C453="","",IFERROR(INDEX(Perguntas!$C$2:$C$31,MATCH(C453,Perguntas!$A$2:$A$31,0)),""))</f>
        <v/>
      </c>
      <c r="F453" s="37" t="n"/>
      <c r="G453" s="37" t="n"/>
      <c r="H453" s="53" t="n"/>
      <c r="I453" s="53" t="n"/>
      <c r="J453" s="37" t="n"/>
      <c r="K453" s="53" t="n"/>
      <c r="L453" s="53" t="n"/>
      <c r="M453" s="53" t="n"/>
      <c r="N453" s="54" t="n"/>
      <c r="O453" s="57">
        <f>IF(COUNTA(A453,C453,F453,G453)=0,"",IF(OR(A453="",C453="",F453="",G453=""),"INCOMPLETO",IF(COUNTIF(Perguntas!$A$2:$A$31,C453)=0,"ID INVÁLIDO",IF(COUNTIF(Perguntas!$A$22:$A$31,C453)&gt;0,"EXTRA",IF(INDEX(Perguntas!$C$2:$C$21,MATCH(C453,Perguntas!$A$2:$A$21,0))="","PERGUNTA VAZIA",IF(COUNTIFS(Plataformas!$A$2:$A$7,F453,Plataformas!$C$2:$C$7,"Sim")=0,"FORA DO PLANO",IF(COUNTIFS($B$2:B453,B453,$C$2:C453,C453,$F$2:F453,F453)&gt;1,"DUPLICADO","OK")))))))</f>
        <v/>
      </c>
    </row>
    <row r="454" ht="15" customHeight="1" s="22">
      <c r="A454" s="38" t="n"/>
      <c r="B454" s="52">
        <f>IF(A454="","",DATE(YEAR(A454),MONTH(A454),1))</f>
        <v/>
      </c>
      <c r="C454" s="37" t="n"/>
      <c r="D454" s="42">
        <f>IF(C454="","",IFERROR(INDEX(Perguntas!$B$2:$B$31,MATCH(C454,Perguntas!$A$2:$A$31,0)),"ID inválido"))</f>
        <v/>
      </c>
      <c r="E454" s="42">
        <f>IF(C454="","",IFERROR(INDEX(Perguntas!$C$2:$C$31,MATCH(C454,Perguntas!$A$2:$A$31,0)),""))</f>
        <v/>
      </c>
      <c r="F454" s="37" t="n"/>
      <c r="G454" s="37" t="n"/>
      <c r="H454" s="53" t="n"/>
      <c r="I454" s="53" t="n"/>
      <c r="J454" s="37" t="n"/>
      <c r="K454" s="53" t="n"/>
      <c r="L454" s="53" t="n"/>
      <c r="M454" s="53" t="n"/>
      <c r="N454" s="54" t="n"/>
      <c r="O454" s="55">
        <f>IF(COUNTA(A454,C454,F454,G454)=0,"",IF(OR(A454="",C454="",F454="",G454=""),"INCOMPLETO",IF(COUNTIF(Perguntas!$A$2:$A$31,C454)=0,"ID INVÁLIDO",IF(COUNTIF(Perguntas!$A$22:$A$31,C454)&gt;0,"EXTRA",IF(INDEX(Perguntas!$C$2:$C$21,MATCH(C454,Perguntas!$A$2:$A$21,0))="","PERGUNTA VAZIA",IF(COUNTIFS(Plataformas!$A$2:$A$7,F454,Plataformas!$C$2:$C$7,"Sim")=0,"FORA DO PLANO",IF(COUNTIFS($B$2:B454,B454,$C$2:C454,C454,$F$2:F454,F454)&gt;1,"DUPLICADO","OK")))))))</f>
        <v/>
      </c>
    </row>
    <row r="455" ht="15" customHeight="1" s="22">
      <c r="A455" s="38" t="n"/>
      <c r="B455" s="56">
        <f>IF(A455="","",DATE(YEAR(A455),MONTH(A455),1))</f>
        <v/>
      </c>
      <c r="C455" s="37" t="n"/>
      <c r="D455" s="43">
        <f>IF(C455="","",IFERROR(INDEX(Perguntas!$B$2:$B$31,MATCH(C455,Perguntas!$A$2:$A$31,0)),"ID inválido"))</f>
        <v/>
      </c>
      <c r="E455" s="43">
        <f>IF(C455="","",IFERROR(INDEX(Perguntas!$C$2:$C$31,MATCH(C455,Perguntas!$A$2:$A$31,0)),""))</f>
        <v/>
      </c>
      <c r="F455" s="37" t="n"/>
      <c r="G455" s="37" t="n"/>
      <c r="H455" s="53" t="n"/>
      <c r="I455" s="53" t="n"/>
      <c r="J455" s="37" t="n"/>
      <c r="K455" s="53" t="n"/>
      <c r="L455" s="53" t="n"/>
      <c r="M455" s="53" t="n"/>
      <c r="N455" s="54" t="n"/>
      <c r="O455" s="57">
        <f>IF(COUNTA(A455,C455,F455,G455)=0,"",IF(OR(A455="",C455="",F455="",G455=""),"INCOMPLETO",IF(COUNTIF(Perguntas!$A$2:$A$31,C455)=0,"ID INVÁLIDO",IF(COUNTIF(Perguntas!$A$22:$A$31,C455)&gt;0,"EXTRA",IF(INDEX(Perguntas!$C$2:$C$21,MATCH(C455,Perguntas!$A$2:$A$21,0))="","PERGUNTA VAZIA",IF(COUNTIFS(Plataformas!$A$2:$A$7,F455,Plataformas!$C$2:$C$7,"Sim")=0,"FORA DO PLANO",IF(COUNTIFS($B$2:B455,B455,$C$2:C455,C455,$F$2:F455,F455)&gt;1,"DUPLICADO","OK")))))))</f>
        <v/>
      </c>
    </row>
    <row r="456" ht="15" customHeight="1" s="22">
      <c r="A456" s="38" t="n"/>
      <c r="B456" s="52">
        <f>IF(A456="","",DATE(YEAR(A456),MONTH(A456),1))</f>
        <v/>
      </c>
      <c r="C456" s="37" t="n"/>
      <c r="D456" s="42">
        <f>IF(C456="","",IFERROR(INDEX(Perguntas!$B$2:$B$31,MATCH(C456,Perguntas!$A$2:$A$31,0)),"ID inválido"))</f>
        <v/>
      </c>
      <c r="E456" s="42">
        <f>IF(C456="","",IFERROR(INDEX(Perguntas!$C$2:$C$31,MATCH(C456,Perguntas!$A$2:$A$31,0)),""))</f>
        <v/>
      </c>
      <c r="F456" s="37" t="n"/>
      <c r="G456" s="37" t="n"/>
      <c r="H456" s="53" t="n"/>
      <c r="I456" s="53" t="n"/>
      <c r="J456" s="37" t="n"/>
      <c r="K456" s="53" t="n"/>
      <c r="L456" s="53" t="n"/>
      <c r="M456" s="53" t="n"/>
      <c r="N456" s="54" t="n"/>
      <c r="O456" s="55">
        <f>IF(COUNTA(A456,C456,F456,G456)=0,"",IF(OR(A456="",C456="",F456="",G456=""),"INCOMPLETO",IF(COUNTIF(Perguntas!$A$2:$A$31,C456)=0,"ID INVÁLIDO",IF(COUNTIF(Perguntas!$A$22:$A$31,C456)&gt;0,"EXTRA",IF(INDEX(Perguntas!$C$2:$C$21,MATCH(C456,Perguntas!$A$2:$A$21,0))="","PERGUNTA VAZIA",IF(COUNTIFS(Plataformas!$A$2:$A$7,F456,Plataformas!$C$2:$C$7,"Sim")=0,"FORA DO PLANO",IF(COUNTIFS($B$2:B456,B456,$C$2:C456,C456,$F$2:F456,F456)&gt;1,"DUPLICADO","OK")))))))</f>
        <v/>
      </c>
    </row>
    <row r="457" ht="15" customHeight="1" s="22">
      <c r="A457" s="38" t="n"/>
      <c r="B457" s="56">
        <f>IF(A457="","",DATE(YEAR(A457),MONTH(A457),1))</f>
        <v/>
      </c>
      <c r="C457" s="37" t="n"/>
      <c r="D457" s="43">
        <f>IF(C457="","",IFERROR(INDEX(Perguntas!$B$2:$B$31,MATCH(C457,Perguntas!$A$2:$A$31,0)),"ID inválido"))</f>
        <v/>
      </c>
      <c r="E457" s="43">
        <f>IF(C457="","",IFERROR(INDEX(Perguntas!$C$2:$C$31,MATCH(C457,Perguntas!$A$2:$A$31,0)),""))</f>
        <v/>
      </c>
      <c r="F457" s="37" t="n"/>
      <c r="G457" s="37" t="n"/>
      <c r="H457" s="53" t="n"/>
      <c r="I457" s="53" t="n"/>
      <c r="J457" s="37" t="n"/>
      <c r="K457" s="53" t="n"/>
      <c r="L457" s="53" t="n"/>
      <c r="M457" s="53" t="n"/>
      <c r="N457" s="54" t="n"/>
      <c r="O457" s="57">
        <f>IF(COUNTA(A457,C457,F457,G457)=0,"",IF(OR(A457="",C457="",F457="",G457=""),"INCOMPLETO",IF(COUNTIF(Perguntas!$A$2:$A$31,C457)=0,"ID INVÁLIDO",IF(COUNTIF(Perguntas!$A$22:$A$31,C457)&gt;0,"EXTRA",IF(INDEX(Perguntas!$C$2:$C$21,MATCH(C457,Perguntas!$A$2:$A$21,0))="","PERGUNTA VAZIA",IF(COUNTIFS(Plataformas!$A$2:$A$7,F457,Plataformas!$C$2:$C$7,"Sim")=0,"FORA DO PLANO",IF(COUNTIFS($B$2:B457,B457,$C$2:C457,C457,$F$2:F457,F457)&gt;1,"DUPLICADO","OK")))))))</f>
        <v/>
      </c>
    </row>
    <row r="458" ht="15" customHeight="1" s="22">
      <c r="A458" s="38" t="n"/>
      <c r="B458" s="52">
        <f>IF(A458="","",DATE(YEAR(A458),MONTH(A458),1))</f>
        <v/>
      </c>
      <c r="C458" s="37" t="n"/>
      <c r="D458" s="42">
        <f>IF(C458="","",IFERROR(INDEX(Perguntas!$B$2:$B$31,MATCH(C458,Perguntas!$A$2:$A$31,0)),"ID inválido"))</f>
        <v/>
      </c>
      <c r="E458" s="42">
        <f>IF(C458="","",IFERROR(INDEX(Perguntas!$C$2:$C$31,MATCH(C458,Perguntas!$A$2:$A$31,0)),""))</f>
        <v/>
      </c>
      <c r="F458" s="37" t="n"/>
      <c r="G458" s="37" t="n"/>
      <c r="H458" s="53" t="n"/>
      <c r="I458" s="53" t="n"/>
      <c r="J458" s="37" t="n"/>
      <c r="K458" s="53" t="n"/>
      <c r="L458" s="53" t="n"/>
      <c r="M458" s="53" t="n"/>
      <c r="N458" s="54" t="n"/>
      <c r="O458" s="55">
        <f>IF(COUNTA(A458,C458,F458,G458)=0,"",IF(OR(A458="",C458="",F458="",G458=""),"INCOMPLETO",IF(COUNTIF(Perguntas!$A$2:$A$31,C458)=0,"ID INVÁLIDO",IF(COUNTIF(Perguntas!$A$22:$A$31,C458)&gt;0,"EXTRA",IF(INDEX(Perguntas!$C$2:$C$21,MATCH(C458,Perguntas!$A$2:$A$21,0))="","PERGUNTA VAZIA",IF(COUNTIFS(Plataformas!$A$2:$A$7,F458,Plataformas!$C$2:$C$7,"Sim")=0,"FORA DO PLANO",IF(COUNTIFS($B$2:B458,B458,$C$2:C458,C458,$F$2:F458,F458)&gt;1,"DUPLICADO","OK")))))))</f>
        <v/>
      </c>
    </row>
    <row r="459" ht="15" customHeight="1" s="22">
      <c r="A459" s="38" t="n"/>
      <c r="B459" s="56">
        <f>IF(A459="","",DATE(YEAR(A459),MONTH(A459),1))</f>
        <v/>
      </c>
      <c r="C459" s="37" t="n"/>
      <c r="D459" s="43">
        <f>IF(C459="","",IFERROR(INDEX(Perguntas!$B$2:$B$31,MATCH(C459,Perguntas!$A$2:$A$31,0)),"ID inválido"))</f>
        <v/>
      </c>
      <c r="E459" s="43">
        <f>IF(C459="","",IFERROR(INDEX(Perguntas!$C$2:$C$31,MATCH(C459,Perguntas!$A$2:$A$31,0)),""))</f>
        <v/>
      </c>
      <c r="F459" s="37" t="n"/>
      <c r="G459" s="37" t="n"/>
      <c r="H459" s="53" t="n"/>
      <c r="I459" s="53" t="n"/>
      <c r="J459" s="37" t="n"/>
      <c r="K459" s="53" t="n"/>
      <c r="L459" s="53" t="n"/>
      <c r="M459" s="53" t="n"/>
      <c r="N459" s="54" t="n"/>
      <c r="O459" s="57">
        <f>IF(COUNTA(A459,C459,F459,G459)=0,"",IF(OR(A459="",C459="",F459="",G459=""),"INCOMPLETO",IF(COUNTIF(Perguntas!$A$2:$A$31,C459)=0,"ID INVÁLIDO",IF(COUNTIF(Perguntas!$A$22:$A$31,C459)&gt;0,"EXTRA",IF(INDEX(Perguntas!$C$2:$C$21,MATCH(C459,Perguntas!$A$2:$A$21,0))="","PERGUNTA VAZIA",IF(COUNTIFS(Plataformas!$A$2:$A$7,F459,Plataformas!$C$2:$C$7,"Sim")=0,"FORA DO PLANO",IF(COUNTIFS($B$2:B459,B459,$C$2:C459,C459,$F$2:F459,F459)&gt;1,"DUPLICADO","OK")))))))</f>
        <v/>
      </c>
    </row>
    <row r="460" ht="15" customHeight="1" s="22">
      <c r="A460" s="38" t="n"/>
      <c r="B460" s="52">
        <f>IF(A460="","",DATE(YEAR(A460),MONTH(A460),1))</f>
        <v/>
      </c>
      <c r="C460" s="37" t="n"/>
      <c r="D460" s="42">
        <f>IF(C460="","",IFERROR(INDEX(Perguntas!$B$2:$B$31,MATCH(C460,Perguntas!$A$2:$A$31,0)),"ID inválido"))</f>
        <v/>
      </c>
      <c r="E460" s="42">
        <f>IF(C460="","",IFERROR(INDEX(Perguntas!$C$2:$C$31,MATCH(C460,Perguntas!$A$2:$A$31,0)),""))</f>
        <v/>
      </c>
      <c r="F460" s="37" t="n"/>
      <c r="G460" s="37" t="n"/>
      <c r="H460" s="53" t="n"/>
      <c r="I460" s="53" t="n"/>
      <c r="J460" s="37" t="n"/>
      <c r="K460" s="53" t="n"/>
      <c r="L460" s="53" t="n"/>
      <c r="M460" s="53" t="n"/>
      <c r="N460" s="54" t="n"/>
      <c r="O460" s="55">
        <f>IF(COUNTA(A460,C460,F460,G460)=0,"",IF(OR(A460="",C460="",F460="",G460=""),"INCOMPLETO",IF(COUNTIF(Perguntas!$A$2:$A$31,C460)=0,"ID INVÁLIDO",IF(COUNTIF(Perguntas!$A$22:$A$31,C460)&gt;0,"EXTRA",IF(INDEX(Perguntas!$C$2:$C$21,MATCH(C460,Perguntas!$A$2:$A$21,0))="","PERGUNTA VAZIA",IF(COUNTIFS(Plataformas!$A$2:$A$7,F460,Plataformas!$C$2:$C$7,"Sim")=0,"FORA DO PLANO",IF(COUNTIFS($B$2:B460,B460,$C$2:C460,C460,$F$2:F460,F460)&gt;1,"DUPLICADO","OK")))))))</f>
        <v/>
      </c>
    </row>
    <row r="461" ht="15" customHeight="1" s="22">
      <c r="A461" s="38" t="n"/>
      <c r="B461" s="56">
        <f>IF(A461="","",DATE(YEAR(A461),MONTH(A461),1))</f>
        <v/>
      </c>
      <c r="C461" s="37" t="n"/>
      <c r="D461" s="43">
        <f>IF(C461="","",IFERROR(INDEX(Perguntas!$B$2:$B$31,MATCH(C461,Perguntas!$A$2:$A$31,0)),"ID inválido"))</f>
        <v/>
      </c>
      <c r="E461" s="43">
        <f>IF(C461="","",IFERROR(INDEX(Perguntas!$C$2:$C$31,MATCH(C461,Perguntas!$A$2:$A$31,0)),""))</f>
        <v/>
      </c>
      <c r="F461" s="37" t="n"/>
      <c r="G461" s="37" t="n"/>
      <c r="H461" s="53" t="n"/>
      <c r="I461" s="53" t="n"/>
      <c r="J461" s="37" t="n"/>
      <c r="K461" s="53" t="n"/>
      <c r="L461" s="53" t="n"/>
      <c r="M461" s="53" t="n"/>
      <c r="N461" s="54" t="n"/>
      <c r="O461" s="57">
        <f>IF(COUNTA(A461,C461,F461,G461)=0,"",IF(OR(A461="",C461="",F461="",G461=""),"INCOMPLETO",IF(COUNTIF(Perguntas!$A$2:$A$31,C461)=0,"ID INVÁLIDO",IF(COUNTIF(Perguntas!$A$22:$A$31,C461)&gt;0,"EXTRA",IF(INDEX(Perguntas!$C$2:$C$21,MATCH(C461,Perguntas!$A$2:$A$21,0))="","PERGUNTA VAZIA",IF(COUNTIFS(Plataformas!$A$2:$A$7,F461,Plataformas!$C$2:$C$7,"Sim")=0,"FORA DO PLANO",IF(COUNTIFS($B$2:B461,B461,$C$2:C461,C461,$F$2:F461,F461)&gt;1,"DUPLICADO","OK")))))))</f>
        <v/>
      </c>
    </row>
    <row r="462" ht="15" customHeight="1" s="22">
      <c r="A462" s="38" t="n"/>
      <c r="B462" s="52">
        <f>IF(A462="","",DATE(YEAR(A462),MONTH(A462),1))</f>
        <v/>
      </c>
      <c r="C462" s="37" t="n"/>
      <c r="D462" s="42">
        <f>IF(C462="","",IFERROR(INDEX(Perguntas!$B$2:$B$31,MATCH(C462,Perguntas!$A$2:$A$31,0)),"ID inválido"))</f>
        <v/>
      </c>
      <c r="E462" s="42">
        <f>IF(C462="","",IFERROR(INDEX(Perguntas!$C$2:$C$31,MATCH(C462,Perguntas!$A$2:$A$31,0)),""))</f>
        <v/>
      </c>
      <c r="F462" s="37" t="n"/>
      <c r="G462" s="37" t="n"/>
      <c r="H462" s="53" t="n"/>
      <c r="I462" s="53" t="n"/>
      <c r="J462" s="37" t="n"/>
      <c r="K462" s="53" t="n"/>
      <c r="L462" s="53" t="n"/>
      <c r="M462" s="53" t="n"/>
      <c r="N462" s="54" t="n"/>
      <c r="O462" s="55">
        <f>IF(COUNTA(A462,C462,F462,G462)=0,"",IF(OR(A462="",C462="",F462="",G462=""),"INCOMPLETO",IF(COUNTIF(Perguntas!$A$2:$A$31,C462)=0,"ID INVÁLIDO",IF(COUNTIF(Perguntas!$A$22:$A$31,C462)&gt;0,"EXTRA",IF(INDEX(Perguntas!$C$2:$C$21,MATCH(C462,Perguntas!$A$2:$A$21,0))="","PERGUNTA VAZIA",IF(COUNTIFS(Plataformas!$A$2:$A$7,F462,Plataformas!$C$2:$C$7,"Sim")=0,"FORA DO PLANO",IF(COUNTIFS($B$2:B462,B462,$C$2:C462,C462,$F$2:F462,F462)&gt;1,"DUPLICADO","OK")))))))</f>
        <v/>
      </c>
    </row>
    <row r="463" ht="15" customHeight="1" s="22">
      <c r="A463" s="38" t="n"/>
      <c r="B463" s="56">
        <f>IF(A463="","",DATE(YEAR(A463),MONTH(A463),1))</f>
        <v/>
      </c>
      <c r="C463" s="37" t="n"/>
      <c r="D463" s="43">
        <f>IF(C463="","",IFERROR(INDEX(Perguntas!$B$2:$B$31,MATCH(C463,Perguntas!$A$2:$A$31,0)),"ID inválido"))</f>
        <v/>
      </c>
      <c r="E463" s="43">
        <f>IF(C463="","",IFERROR(INDEX(Perguntas!$C$2:$C$31,MATCH(C463,Perguntas!$A$2:$A$31,0)),""))</f>
        <v/>
      </c>
      <c r="F463" s="37" t="n"/>
      <c r="G463" s="37" t="n"/>
      <c r="H463" s="53" t="n"/>
      <c r="I463" s="53" t="n"/>
      <c r="J463" s="37" t="n"/>
      <c r="K463" s="53" t="n"/>
      <c r="L463" s="53" t="n"/>
      <c r="M463" s="53" t="n"/>
      <c r="N463" s="54" t="n"/>
      <c r="O463" s="57">
        <f>IF(COUNTA(A463,C463,F463,G463)=0,"",IF(OR(A463="",C463="",F463="",G463=""),"INCOMPLETO",IF(COUNTIF(Perguntas!$A$2:$A$31,C463)=0,"ID INVÁLIDO",IF(COUNTIF(Perguntas!$A$22:$A$31,C463)&gt;0,"EXTRA",IF(INDEX(Perguntas!$C$2:$C$21,MATCH(C463,Perguntas!$A$2:$A$21,0))="","PERGUNTA VAZIA",IF(COUNTIFS(Plataformas!$A$2:$A$7,F463,Plataformas!$C$2:$C$7,"Sim")=0,"FORA DO PLANO",IF(COUNTIFS($B$2:B463,B463,$C$2:C463,C463,$F$2:F463,F463)&gt;1,"DUPLICADO","OK")))))))</f>
        <v/>
      </c>
    </row>
    <row r="464" ht="15" customHeight="1" s="22">
      <c r="A464" s="38" t="n"/>
      <c r="B464" s="52">
        <f>IF(A464="","",DATE(YEAR(A464),MONTH(A464),1))</f>
        <v/>
      </c>
      <c r="C464" s="37" t="n"/>
      <c r="D464" s="42">
        <f>IF(C464="","",IFERROR(INDEX(Perguntas!$B$2:$B$31,MATCH(C464,Perguntas!$A$2:$A$31,0)),"ID inválido"))</f>
        <v/>
      </c>
      <c r="E464" s="42">
        <f>IF(C464="","",IFERROR(INDEX(Perguntas!$C$2:$C$31,MATCH(C464,Perguntas!$A$2:$A$31,0)),""))</f>
        <v/>
      </c>
      <c r="F464" s="37" t="n"/>
      <c r="G464" s="37" t="n"/>
      <c r="H464" s="53" t="n"/>
      <c r="I464" s="53" t="n"/>
      <c r="J464" s="37" t="n"/>
      <c r="K464" s="53" t="n"/>
      <c r="L464" s="53" t="n"/>
      <c r="M464" s="53" t="n"/>
      <c r="N464" s="54" t="n"/>
      <c r="O464" s="55">
        <f>IF(COUNTA(A464,C464,F464,G464)=0,"",IF(OR(A464="",C464="",F464="",G464=""),"INCOMPLETO",IF(COUNTIF(Perguntas!$A$2:$A$31,C464)=0,"ID INVÁLIDO",IF(COUNTIF(Perguntas!$A$22:$A$31,C464)&gt;0,"EXTRA",IF(INDEX(Perguntas!$C$2:$C$21,MATCH(C464,Perguntas!$A$2:$A$21,0))="","PERGUNTA VAZIA",IF(COUNTIFS(Plataformas!$A$2:$A$7,F464,Plataformas!$C$2:$C$7,"Sim")=0,"FORA DO PLANO",IF(COUNTIFS($B$2:B464,B464,$C$2:C464,C464,$F$2:F464,F464)&gt;1,"DUPLICADO","OK")))))))</f>
        <v/>
      </c>
    </row>
    <row r="465" ht="15" customHeight="1" s="22">
      <c r="A465" s="38" t="n"/>
      <c r="B465" s="56">
        <f>IF(A465="","",DATE(YEAR(A465),MONTH(A465),1))</f>
        <v/>
      </c>
      <c r="C465" s="37" t="n"/>
      <c r="D465" s="43">
        <f>IF(C465="","",IFERROR(INDEX(Perguntas!$B$2:$B$31,MATCH(C465,Perguntas!$A$2:$A$31,0)),"ID inválido"))</f>
        <v/>
      </c>
      <c r="E465" s="43">
        <f>IF(C465="","",IFERROR(INDEX(Perguntas!$C$2:$C$31,MATCH(C465,Perguntas!$A$2:$A$31,0)),""))</f>
        <v/>
      </c>
      <c r="F465" s="37" t="n"/>
      <c r="G465" s="37" t="n"/>
      <c r="H465" s="53" t="n"/>
      <c r="I465" s="53" t="n"/>
      <c r="J465" s="37" t="n"/>
      <c r="K465" s="53" t="n"/>
      <c r="L465" s="53" t="n"/>
      <c r="M465" s="53" t="n"/>
      <c r="N465" s="54" t="n"/>
      <c r="O465" s="57">
        <f>IF(COUNTA(A465,C465,F465,G465)=0,"",IF(OR(A465="",C465="",F465="",G465=""),"INCOMPLETO",IF(COUNTIF(Perguntas!$A$2:$A$31,C465)=0,"ID INVÁLIDO",IF(COUNTIF(Perguntas!$A$22:$A$31,C465)&gt;0,"EXTRA",IF(INDEX(Perguntas!$C$2:$C$21,MATCH(C465,Perguntas!$A$2:$A$21,0))="","PERGUNTA VAZIA",IF(COUNTIFS(Plataformas!$A$2:$A$7,F465,Plataformas!$C$2:$C$7,"Sim")=0,"FORA DO PLANO",IF(COUNTIFS($B$2:B465,B465,$C$2:C465,C465,$F$2:F465,F465)&gt;1,"DUPLICADO","OK")))))))</f>
        <v/>
      </c>
    </row>
    <row r="466" ht="15" customHeight="1" s="22">
      <c r="A466" s="38" t="n"/>
      <c r="B466" s="52">
        <f>IF(A466="","",DATE(YEAR(A466),MONTH(A466),1))</f>
        <v/>
      </c>
      <c r="C466" s="37" t="n"/>
      <c r="D466" s="42">
        <f>IF(C466="","",IFERROR(INDEX(Perguntas!$B$2:$B$31,MATCH(C466,Perguntas!$A$2:$A$31,0)),"ID inválido"))</f>
        <v/>
      </c>
      <c r="E466" s="42">
        <f>IF(C466="","",IFERROR(INDEX(Perguntas!$C$2:$C$31,MATCH(C466,Perguntas!$A$2:$A$31,0)),""))</f>
        <v/>
      </c>
      <c r="F466" s="37" t="n"/>
      <c r="G466" s="37" t="n"/>
      <c r="H466" s="53" t="n"/>
      <c r="I466" s="53" t="n"/>
      <c r="J466" s="37" t="n"/>
      <c r="K466" s="53" t="n"/>
      <c r="L466" s="53" t="n"/>
      <c r="M466" s="53" t="n"/>
      <c r="N466" s="54" t="n"/>
      <c r="O466" s="55">
        <f>IF(COUNTA(A466,C466,F466,G466)=0,"",IF(OR(A466="",C466="",F466="",G466=""),"INCOMPLETO",IF(COUNTIF(Perguntas!$A$2:$A$31,C466)=0,"ID INVÁLIDO",IF(COUNTIF(Perguntas!$A$22:$A$31,C466)&gt;0,"EXTRA",IF(INDEX(Perguntas!$C$2:$C$21,MATCH(C466,Perguntas!$A$2:$A$21,0))="","PERGUNTA VAZIA",IF(COUNTIFS(Plataformas!$A$2:$A$7,F466,Plataformas!$C$2:$C$7,"Sim")=0,"FORA DO PLANO",IF(COUNTIFS($B$2:B466,B466,$C$2:C466,C466,$F$2:F466,F466)&gt;1,"DUPLICADO","OK")))))))</f>
        <v/>
      </c>
    </row>
    <row r="467" ht="15" customHeight="1" s="22">
      <c r="A467" s="38" t="n"/>
      <c r="B467" s="56">
        <f>IF(A467="","",DATE(YEAR(A467),MONTH(A467),1))</f>
        <v/>
      </c>
      <c r="C467" s="37" t="n"/>
      <c r="D467" s="43">
        <f>IF(C467="","",IFERROR(INDEX(Perguntas!$B$2:$B$31,MATCH(C467,Perguntas!$A$2:$A$31,0)),"ID inválido"))</f>
        <v/>
      </c>
      <c r="E467" s="43">
        <f>IF(C467="","",IFERROR(INDEX(Perguntas!$C$2:$C$31,MATCH(C467,Perguntas!$A$2:$A$31,0)),""))</f>
        <v/>
      </c>
      <c r="F467" s="37" t="n"/>
      <c r="G467" s="37" t="n"/>
      <c r="H467" s="53" t="n"/>
      <c r="I467" s="53" t="n"/>
      <c r="J467" s="37" t="n"/>
      <c r="K467" s="53" t="n"/>
      <c r="L467" s="53" t="n"/>
      <c r="M467" s="53" t="n"/>
      <c r="N467" s="54" t="n"/>
      <c r="O467" s="57">
        <f>IF(COUNTA(A467,C467,F467,G467)=0,"",IF(OR(A467="",C467="",F467="",G467=""),"INCOMPLETO",IF(COUNTIF(Perguntas!$A$2:$A$31,C467)=0,"ID INVÁLIDO",IF(COUNTIF(Perguntas!$A$22:$A$31,C467)&gt;0,"EXTRA",IF(INDEX(Perguntas!$C$2:$C$21,MATCH(C467,Perguntas!$A$2:$A$21,0))="","PERGUNTA VAZIA",IF(COUNTIFS(Plataformas!$A$2:$A$7,F467,Plataformas!$C$2:$C$7,"Sim")=0,"FORA DO PLANO",IF(COUNTIFS($B$2:B467,B467,$C$2:C467,C467,$F$2:F467,F467)&gt;1,"DUPLICADO","OK")))))))</f>
        <v/>
      </c>
    </row>
    <row r="468" ht="15" customHeight="1" s="22">
      <c r="A468" s="38" t="n"/>
      <c r="B468" s="52">
        <f>IF(A468="","",DATE(YEAR(A468),MONTH(A468),1))</f>
        <v/>
      </c>
      <c r="C468" s="37" t="n"/>
      <c r="D468" s="42">
        <f>IF(C468="","",IFERROR(INDEX(Perguntas!$B$2:$B$31,MATCH(C468,Perguntas!$A$2:$A$31,0)),"ID inválido"))</f>
        <v/>
      </c>
      <c r="E468" s="42">
        <f>IF(C468="","",IFERROR(INDEX(Perguntas!$C$2:$C$31,MATCH(C468,Perguntas!$A$2:$A$31,0)),""))</f>
        <v/>
      </c>
      <c r="F468" s="37" t="n"/>
      <c r="G468" s="37" t="n"/>
      <c r="H468" s="53" t="n"/>
      <c r="I468" s="53" t="n"/>
      <c r="J468" s="37" t="n"/>
      <c r="K468" s="53" t="n"/>
      <c r="L468" s="53" t="n"/>
      <c r="M468" s="53" t="n"/>
      <c r="N468" s="54" t="n"/>
      <c r="O468" s="55">
        <f>IF(COUNTA(A468,C468,F468,G468)=0,"",IF(OR(A468="",C468="",F468="",G468=""),"INCOMPLETO",IF(COUNTIF(Perguntas!$A$2:$A$31,C468)=0,"ID INVÁLIDO",IF(COUNTIF(Perguntas!$A$22:$A$31,C468)&gt;0,"EXTRA",IF(INDEX(Perguntas!$C$2:$C$21,MATCH(C468,Perguntas!$A$2:$A$21,0))="","PERGUNTA VAZIA",IF(COUNTIFS(Plataformas!$A$2:$A$7,F468,Plataformas!$C$2:$C$7,"Sim")=0,"FORA DO PLANO",IF(COUNTIFS($B$2:B468,B468,$C$2:C468,C468,$F$2:F468,F468)&gt;1,"DUPLICADO","OK")))))))</f>
        <v/>
      </c>
    </row>
    <row r="469" ht="15" customHeight="1" s="22">
      <c r="A469" s="38" t="n"/>
      <c r="B469" s="56">
        <f>IF(A469="","",DATE(YEAR(A469),MONTH(A469),1))</f>
        <v/>
      </c>
      <c r="C469" s="37" t="n"/>
      <c r="D469" s="43">
        <f>IF(C469="","",IFERROR(INDEX(Perguntas!$B$2:$B$31,MATCH(C469,Perguntas!$A$2:$A$31,0)),"ID inválido"))</f>
        <v/>
      </c>
      <c r="E469" s="43">
        <f>IF(C469="","",IFERROR(INDEX(Perguntas!$C$2:$C$31,MATCH(C469,Perguntas!$A$2:$A$31,0)),""))</f>
        <v/>
      </c>
      <c r="F469" s="37" t="n"/>
      <c r="G469" s="37" t="n"/>
      <c r="H469" s="53" t="n"/>
      <c r="I469" s="53" t="n"/>
      <c r="J469" s="37" t="n"/>
      <c r="K469" s="53" t="n"/>
      <c r="L469" s="53" t="n"/>
      <c r="M469" s="53" t="n"/>
      <c r="N469" s="54" t="n"/>
      <c r="O469" s="57">
        <f>IF(COUNTA(A469,C469,F469,G469)=0,"",IF(OR(A469="",C469="",F469="",G469=""),"INCOMPLETO",IF(COUNTIF(Perguntas!$A$2:$A$31,C469)=0,"ID INVÁLIDO",IF(COUNTIF(Perguntas!$A$22:$A$31,C469)&gt;0,"EXTRA",IF(INDEX(Perguntas!$C$2:$C$21,MATCH(C469,Perguntas!$A$2:$A$21,0))="","PERGUNTA VAZIA",IF(COUNTIFS(Plataformas!$A$2:$A$7,F469,Plataformas!$C$2:$C$7,"Sim")=0,"FORA DO PLANO",IF(COUNTIFS($B$2:B469,B469,$C$2:C469,C469,$F$2:F469,F469)&gt;1,"DUPLICADO","OK")))))))</f>
        <v/>
      </c>
    </row>
    <row r="470" ht="15" customHeight="1" s="22">
      <c r="A470" s="38" t="n"/>
      <c r="B470" s="52">
        <f>IF(A470="","",DATE(YEAR(A470),MONTH(A470),1))</f>
        <v/>
      </c>
      <c r="C470" s="37" t="n"/>
      <c r="D470" s="42">
        <f>IF(C470="","",IFERROR(INDEX(Perguntas!$B$2:$B$31,MATCH(C470,Perguntas!$A$2:$A$31,0)),"ID inválido"))</f>
        <v/>
      </c>
      <c r="E470" s="42">
        <f>IF(C470="","",IFERROR(INDEX(Perguntas!$C$2:$C$31,MATCH(C470,Perguntas!$A$2:$A$31,0)),""))</f>
        <v/>
      </c>
      <c r="F470" s="37" t="n"/>
      <c r="G470" s="37" t="n"/>
      <c r="H470" s="53" t="n"/>
      <c r="I470" s="53" t="n"/>
      <c r="J470" s="37" t="n"/>
      <c r="K470" s="53" t="n"/>
      <c r="L470" s="53" t="n"/>
      <c r="M470" s="53" t="n"/>
      <c r="N470" s="54" t="n"/>
      <c r="O470" s="55">
        <f>IF(COUNTA(A470,C470,F470,G470)=0,"",IF(OR(A470="",C470="",F470="",G470=""),"INCOMPLETO",IF(COUNTIF(Perguntas!$A$2:$A$31,C470)=0,"ID INVÁLIDO",IF(COUNTIF(Perguntas!$A$22:$A$31,C470)&gt;0,"EXTRA",IF(INDEX(Perguntas!$C$2:$C$21,MATCH(C470,Perguntas!$A$2:$A$21,0))="","PERGUNTA VAZIA",IF(COUNTIFS(Plataformas!$A$2:$A$7,F470,Plataformas!$C$2:$C$7,"Sim")=0,"FORA DO PLANO",IF(COUNTIFS($B$2:B470,B470,$C$2:C470,C470,$F$2:F470,F470)&gt;1,"DUPLICADO","OK")))))))</f>
        <v/>
      </c>
    </row>
    <row r="471" ht="15" customHeight="1" s="22">
      <c r="A471" s="38" t="n"/>
      <c r="B471" s="56">
        <f>IF(A471="","",DATE(YEAR(A471),MONTH(A471),1))</f>
        <v/>
      </c>
      <c r="C471" s="37" t="n"/>
      <c r="D471" s="43">
        <f>IF(C471="","",IFERROR(INDEX(Perguntas!$B$2:$B$31,MATCH(C471,Perguntas!$A$2:$A$31,0)),"ID inválido"))</f>
        <v/>
      </c>
      <c r="E471" s="43">
        <f>IF(C471="","",IFERROR(INDEX(Perguntas!$C$2:$C$31,MATCH(C471,Perguntas!$A$2:$A$31,0)),""))</f>
        <v/>
      </c>
      <c r="F471" s="37" t="n"/>
      <c r="G471" s="37" t="n"/>
      <c r="H471" s="53" t="n"/>
      <c r="I471" s="53" t="n"/>
      <c r="J471" s="37" t="n"/>
      <c r="K471" s="53" t="n"/>
      <c r="L471" s="53" t="n"/>
      <c r="M471" s="53" t="n"/>
      <c r="N471" s="54" t="n"/>
      <c r="O471" s="57">
        <f>IF(COUNTA(A471,C471,F471,G471)=0,"",IF(OR(A471="",C471="",F471="",G471=""),"INCOMPLETO",IF(COUNTIF(Perguntas!$A$2:$A$31,C471)=0,"ID INVÁLIDO",IF(COUNTIF(Perguntas!$A$22:$A$31,C471)&gt;0,"EXTRA",IF(INDEX(Perguntas!$C$2:$C$21,MATCH(C471,Perguntas!$A$2:$A$21,0))="","PERGUNTA VAZIA",IF(COUNTIFS(Plataformas!$A$2:$A$7,F471,Plataformas!$C$2:$C$7,"Sim")=0,"FORA DO PLANO",IF(COUNTIFS($B$2:B471,B471,$C$2:C471,C471,$F$2:F471,F471)&gt;1,"DUPLICADO","OK")))))))</f>
        <v/>
      </c>
    </row>
    <row r="472" ht="15" customHeight="1" s="22">
      <c r="A472" s="38" t="n"/>
      <c r="B472" s="52">
        <f>IF(A472="","",DATE(YEAR(A472),MONTH(A472),1))</f>
        <v/>
      </c>
      <c r="C472" s="37" t="n"/>
      <c r="D472" s="42">
        <f>IF(C472="","",IFERROR(INDEX(Perguntas!$B$2:$B$31,MATCH(C472,Perguntas!$A$2:$A$31,0)),"ID inválido"))</f>
        <v/>
      </c>
      <c r="E472" s="42">
        <f>IF(C472="","",IFERROR(INDEX(Perguntas!$C$2:$C$31,MATCH(C472,Perguntas!$A$2:$A$31,0)),""))</f>
        <v/>
      </c>
      <c r="F472" s="37" t="n"/>
      <c r="G472" s="37" t="n"/>
      <c r="H472" s="53" t="n"/>
      <c r="I472" s="53" t="n"/>
      <c r="J472" s="37" t="n"/>
      <c r="K472" s="53" t="n"/>
      <c r="L472" s="53" t="n"/>
      <c r="M472" s="53" t="n"/>
      <c r="N472" s="54" t="n"/>
      <c r="O472" s="55">
        <f>IF(COUNTA(A472,C472,F472,G472)=0,"",IF(OR(A472="",C472="",F472="",G472=""),"INCOMPLETO",IF(COUNTIF(Perguntas!$A$2:$A$31,C472)=0,"ID INVÁLIDO",IF(COUNTIF(Perguntas!$A$22:$A$31,C472)&gt;0,"EXTRA",IF(INDEX(Perguntas!$C$2:$C$21,MATCH(C472,Perguntas!$A$2:$A$21,0))="","PERGUNTA VAZIA",IF(COUNTIFS(Plataformas!$A$2:$A$7,F472,Plataformas!$C$2:$C$7,"Sim")=0,"FORA DO PLANO",IF(COUNTIFS($B$2:B472,B472,$C$2:C472,C472,$F$2:F472,F472)&gt;1,"DUPLICADO","OK")))))))</f>
        <v/>
      </c>
    </row>
    <row r="473" ht="15" customHeight="1" s="22">
      <c r="A473" s="38" t="n"/>
      <c r="B473" s="56">
        <f>IF(A473="","",DATE(YEAR(A473),MONTH(A473),1))</f>
        <v/>
      </c>
      <c r="C473" s="37" t="n"/>
      <c r="D473" s="43">
        <f>IF(C473="","",IFERROR(INDEX(Perguntas!$B$2:$B$31,MATCH(C473,Perguntas!$A$2:$A$31,0)),"ID inválido"))</f>
        <v/>
      </c>
      <c r="E473" s="43">
        <f>IF(C473="","",IFERROR(INDEX(Perguntas!$C$2:$C$31,MATCH(C473,Perguntas!$A$2:$A$31,0)),""))</f>
        <v/>
      </c>
      <c r="F473" s="37" t="n"/>
      <c r="G473" s="37" t="n"/>
      <c r="H473" s="53" t="n"/>
      <c r="I473" s="53" t="n"/>
      <c r="J473" s="37" t="n"/>
      <c r="K473" s="53" t="n"/>
      <c r="L473" s="53" t="n"/>
      <c r="M473" s="53" t="n"/>
      <c r="N473" s="54" t="n"/>
      <c r="O473" s="57">
        <f>IF(COUNTA(A473,C473,F473,G473)=0,"",IF(OR(A473="",C473="",F473="",G473=""),"INCOMPLETO",IF(COUNTIF(Perguntas!$A$2:$A$31,C473)=0,"ID INVÁLIDO",IF(COUNTIF(Perguntas!$A$22:$A$31,C473)&gt;0,"EXTRA",IF(INDEX(Perguntas!$C$2:$C$21,MATCH(C473,Perguntas!$A$2:$A$21,0))="","PERGUNTA VAZIA",IF(COUNTIFS(Plataformas!$A$2:$A$7,F473,Plataformas!$C$2:$C$7,"Sim")=0,"FORA DO PLANO",IF(COUNTIFS($B$2:B473,B473,$C$2:C473,C473,$F$2:F473,F473)&gt;1,"DUPLICADO","OK")))))))</f>
        <v/>
      </c>
    </row>
    <row r="474" ht="15" customHeight="1" s="22">
      <c r="A474" s="38" t="n"/>
      <c r="B474" s="52">
        <f>IF(A474="","",DATE(YEAR(A474),MONTH(A474),1))</f>
        <v/>
      </c>
      <c r="C474" s="37" t="n"/>
      <c r="D474" s="42">
        <f>IF(C474="","",IFERROR(INDEX(Perguntas!$B$2:$B$31,MATCH(C474,Perguntas!$A$2:$A$31,0)),"ID inválido"))</f>
        <v/>
      </c>
      <c r="E474" s="42">
        <f>IF(C474="","",IFERROR(INDEX(Perguntas!$C$2:$C$31,MATCH(C474,Perguntas!$A$2:$A$31,0)),""))</f>
        <v/>
      </c>
      <c r="F474" s="37" t="n"/>
      <c r="G474" s="37" t="n"/>
      <c r="H474" s="53" t="n"/>
      <c r="I474" s="53" t="n"/>
      <c r="J474" s="37" t="n"/>
      <c r="K474" s="53" t="n"/>
      <c r="L474" s="53" t="n"/>
      <c r="M474" s="53" t="n"/>
      <c r="N474" s="54" t="n"/>
      <c r="O474" s="55">
        <f>IF(COUNTA(A474,C474,F474,G474)=0,"",IF(OR(A474="",C474="",F474="",G474=""),"INCOMPLETO",IF(COUNTIF(Perguntas!$A$2:$A$31,C474)=0,"ID INVÁLIDO",IF(COUNTIF(Perguntas!$A$22:$A$31,C474)&gt;0,"EXTRA",IF(INDEX(Perguntas!$C$2:$C$21,MATCH(C474,Perguntas!$A$2:$A$21,0))="","PERGUNTA VAZIA",IF(COUNTIFS(Plataformas!$A$2:$A$7,F474,Plataformas!$C$2:$C$7,"Sim")=0,"FORA DO PLANO",IF(COUNTIFS($B$2:B474,B474,$C$2:C474,C474,$F$2:F474,F474)&gt;1,"DUPLICADO","OK")))))))</f>
        <v/>
      </c>
    </row>
    <row r="475" ht="15" customHeight="1" s="22">
      <c r="A475" s="38" t="n"/>
      <c r="B475" s="56">
        <f>IF(A475="","",DATE(YEAR(A475),MONTH(A475),1))</f>
        <v/>
      </c>
      <c r="C475" s="37" t="n"/>
      <c r="D475" s="43">
        <f>IF(C475="","",IFERROR(INDEX(Perguntas!$B$2:$B$31,MATCH(C475,Perguntas!$A$2:$A$31,0)),"ID inválido"))</f>
        <v/>
      </c>
      <c r="E475" s="43">
        <f>IF(C475="","",IFERROR(INDEX(Perguntas!$C$2:$C$31,MATCH(C475,Perguntas!$A$2:$A$31,0)),""))</f>
        <v/>
      </c>
      <c r="F475" s="37" t="n"/>
      <c r="G475" s="37" t="n"/>
      <c r="H475" s="53" t="n"/>
      <c r="I475" s="53" t="n"/>
      <c r="J475" s="37" t="n"/>
      <c r="K475" s="53" t="n"/>
      <c r="L475" s="53" t="n"/>
      <c r="M475" s="53" t="n"/>
      <c r="N475" s="54" t="n"/>
      <c r="O475" s="57">
        <f>IF(COUNTA(A475,C475,F475,G475)=0,"",IF(OR(A475="",C475="",F475="",G475=""),"INCOMPLETO",IF(COUNTIF(Perguntas!$A$2:$A$31,C475)=0,"ID INVÁLIDO",IF(COUNTIF(Perguntas!$A$22:$A$31,C475)&gt;0,"EXTRA",IF(INDEX(Perguntas!$C$2:$C$21,MATCH(C475,Perguntas!$A$2:$A$21,0))="","PERGUNTA VAZIA",IF(COUNTIFS(Plataformas!$A$2:$A$7,F475,Plataformas!$C$2:$C$7,"Sim")=0,"FORA DO PLANO",IF(COUNTIFS($B$2:B475,B475,$C$2:C475,C475,$F$2:F475,F475)&gt;1,"DUPLICADO","OK")))))))</f>
        <v/>
      </c>
    </row>
    <row r="476" ht="15" customHeight="1" s="22">
      <c r="A476" s="38" t="n"/>
      <c r="B476" s="52">
        <f>IF(A476="","",DATE(YEAR(A476),MONTH(A476),1))</f>
        <v/>
      </c>
      <c r="C476" s="37" t="n"/>
      <c r="D476" s="42">
        <f>IF(C476="","",IFERROR(INDEX(Perguntas!$B$2:$B$31,MATCH(C476,Perguntas!$A$2:$A$31,0)),"ID inválido"))</f>
        <v/>
      </c>
      <c r="E476" s="42">
        <f>IF(C476="","",IFERROR(INDEX(Perguntas!$C$2:$C$31,MATCH(C476,Perguntas!$A$2:$A$31,0)),""))</f>
        <v/>
      </c>
      <c r="F476" s="37" t="n"/>
      <c r="G476" s="37" t="n"/>
      <c r="H476" s="53" t="n"/>
      <c r="I476" s="53" t="n"/>
      <c r="J476" s="37" t="n"/>
      <c r="K476" s="53" t="n"/>
      <c r="L476" s="53" t="n"/>
      <c r="M476" s="53" t="n"/>
      <c r="N476" s="54" t="n"/>
      <c r="O476" s="55">
        <f>IF(COUNTA(A476,C476,F476,G476)=0,"",IF(OR(A476="",C476="",F476="",G476=""),"INCOMPLETO",IF(COUNTIF(Perguntas!$A$2:$A$31,C476)=0,"ID INVÁLIDO",IF(COUNTIF(Perguntas!$A$22:$A$31,C476)&gt;0,"EXTRA",IF(INDEX(Perguntas!$C$2:$C$21,MATCH(C476,Perguntas!$A$2:$A$21,0))="","PERGUNTA VAZIA",IF(COUNTIFS(Plataformas!$A$2:$A$7,F476,Plataformas!$C$2:$C$7,"Sim")=0,"FORA DO PLANO",IF(COUNTIFS($B$2:B476,B476,$C$2:C476,C476,$F$2:F476,F476)&gt;1,"DUPLICADO","OK")))))))</f>
        <v/>
      </c>
    </row>
    <row r="477" ht="15" customHeight="1" s="22">
      <c r="A477" s="38" t="n"/>
      <c r="B477" s="56">
        <f>IF(A477="","",DATE(YEAR(A477),MONTH(A477),1))</f>
        <v/>
      </c>
      <c r="C477" s="37" t="n"/>
      <c r="D477" s="43">
        <f>IF(C477="","",IFERROR(INDEX(Perguntas!$B$2:$B$31,MATCH(C477,Perguntas!$A$2:$A$31,0)),"ID inválido"))</f>
        <v/>
      </c>
      <c r="E477" s="43">
        <f>IF(C477="","",IFERROR(INDEX(Perguntas!$C$2:$C$31,MATCH(C477,Perguntas!$A$2:$A$31,0)),""))</f>
        <v/>
      </c>
      <c r="F477" s="37" t="n"/>
      <c r="G477" s="37" t="n"/>
      <c r="H477" s="53" t="n"/>
      <c r="I477" s="53" t="n"/>
      <c r="J477" s="37" t="n"/>
      <c r="K477" s="53" t="n"/>
      <c r="L477" s="53" t="n"/>
      <c r="M477" s="53" t="n"/>
      <c r="N477" s="54" t="n"/>
      <c r="O477" s="57">
        <f>IF(COUNTA(A477,C477,F477,G477)=0,"",IF(OR(A477="",C477="",F477="",G477=""),"INCOMPLETO",IF(COUNTIF(Perguntas!$A$2:$A$31,C477)=0,"ID INVÁLIDO",IF(COUNTIF(Perguntas!$A$22:$A$31,C477)&gt;0,"EXTRA",IF(INDEX(Perguntas!$C$2:$C$21,MATCH(C477,Perguntas!$A$2:$A$21,0))="","PERGUNTA VAZIA",IF(COUNTIFS(Plataformas!$A$2:$A$7,F477,Plataformas!$C$2:$C$7,"Sim")=0,"FORA DO PLANO",IF(COUNTIFS($B$2:B477,B477,$C$2:C477,C477,$F$2:F477,F477)&gt;1,"DUPLICADO","OK")))))))</f>
        <v/>
      </c>
    </row>
    <row r="478" ht="15" customHeight="1" s="22">
      <c r="A478" s="38" t="n"/>
      <c r="B478" s="52">
        <f>IF(A478="","",DATE(YEAR(A478),MONTH(A478),1))</f>
        <v/>
      </c>
      <c r="C478" s="37" t="n"/>
      <c r="D478" s="42">
        <f>IF(C478="","",IFERROR(INDEX(Perguntas!$B$2:$B$31,MATCH(C478,Perguntas!$A$2:$A$31,0)),"ID inválido"))</f>
        <v/>
      </c>
      <c r="E478" s="42">
        <f>IF(C478="","",IFERROR(INDEX(Perguntas!$C$2:$C$31,MATCH(C478,Perguntas!$A$2:$A$31,0)),""))</f>
        <v/>
      </c>
      <c r="F478" s="37" t="n"/>
      <c r="G478" s="37" t="n"/>
      <c r="H478" s="53" t="n"/>
      <c r="I478" s="53" t="n"/>
      <c r="J478" s="37" t="n"/>
      <c r="K478" s="53" t="n"/>
      <c r="L478" s="53" t="n"/>
      <c r="M478" s="53" t="n"/>
      <c r="N478" s="54" t="n"/>
      <c r="O478" s="55">
        <f>IF(COUNTA(A478,C478,F478,G478)=0,"",IF(OR(A478="",C478="",F478="",G478=""),"INCOMPLETO",IF(COUNTIF(Perguntas!$A$2:$A$31,C478)=0,"ID INVÁLIDO",IF(COUNTIF(Perguntas!$A$22:$A$31,C478)&gt;0,"EXTRA",IF(INDEX(Perguntas!$C$2:$C$21,MATCH(C478,Perguntas!$A$2:$A$21,0))="","PERGUNTA VAZIA",IF(COUNTIFS(Plataformas!$A$2:$A$7,F478,Plataformas!$C$2:$C$7,"Sim")=0,"FORA DO PLANO",IF(COUNTIFS($B$2:B478,B478,$C$2:C478,C478,$F$2:F478,F478)&gt;1,"DUPLICADO","OK")))))))</f>
        <v/>
      </c>
    </row>
    <row r="479" ht="15" customHeight="1" s="22">
      <c r="A479" s="38" t="n"/>
      <c r="B479" s="56">
        <f>IF(A479="","",DATE(YEAR(A479),MONTH(A479),1))</f>
        <v/>
      </c>
      <c r="C479" s="37" t="n"/>
      <c r="D479" s="43">
        <f>IF(C479="","",IFERROR(INDEX(Perguntas!$B$2:$B$31,MATCH(C479,Perguntas!$A$2:$A$31,0)),"ID inválido"))</f>
        <v/>
      </c>
      <c r="E479" s="43">
        <f>IF(C479="","",IFERROR(INDEX(Perguntas!$C$2:$C$31,MATCH(C479,Perguntas!$A$2:$A$31,0)),""))</f>
        <v/>
      </c>
      <c r="F479" s="37" t="n"/>
      <c r="G479" s="37" t="n"/>
      <c r="H479" s="53" t="n"/>
      <c r="I479" s="53" t="n"/>
      <c r="J479" s="37" t="n"/>
      <c r="K479" s="53" t="n"/>
      <c r="L479" s="53" t="n"/>
      <c r="M479" s="53" t="n"/>
      <c r="N479" s="54" t="n"/>
      <c r="O479" s="57">
        <f>IF(COUNTA(A479,C479,F479,G479)=0,"",IF(OR(A479="",C479="",F479="",G479=""),"INCOMPLETO",IF(COUNTIF(Perguntas!$A$2:$A$31,C479)=0,"ID INVÁLIDO",IF(COUNTIF(Perguntas!$A$22:$A$31,C479)&gt;0,"EXTRA",IF(INDEX(Perguntas!$C$2:$C$21,MATCH(C479,Perguntas!$A$2:$A$21,0))="","PERGUNTA VAZIA",IF(COUNTIFS(Plataformas!$A$2:$A$7,F479,Plataformas!$C$2:$C$7,"Sim")=0,"FORA DO PLANO",IF(COUNTIFS($B$2:B479,B479,$C$2:C479,C479,$F$2:F479,F479)&gt;1,"DUPLICADO","OK")))))))</f>
        <v/>
      </c>
    </row>
    <row r="480" ht="15" customHeight="1" s="22">
      <c r="A480" s="38" t="n"/>
      <c r="B480" s="52">
        <f>IF(A480="","",DATE(YEAR(A480),MONTH(A480),1))</f>
        <v/>
      </c>
      <c r="C480" s="37" t="n"/>
      <c r="D480" s="42">
        <f>IF(C480="","",IFERROR(INDEX(Perguntas!$B$2:$B$31,MATCH(C480,Perguntas!$A$2:$A$31,0)),"ID inválido"))</f>
        <v/>
      </c>
      <c r="E480" s="42">
        <f>IF(C480="","",IFERROR(INDEX(Perguntas!$C$2:$C$31,MATCH(C480,Perguntas!$A$2:$A$31,0)),""))</f>
        <v/>
      </c>
      <c r="F480" s="37" t="n"/>
      <c r="G480" s="37" t="n"/>
      <c r="H480" s="53" t="n"/>
      <c r="I480" s="53" t="n"/>
      <c r="J480" s="37" t="n"/>
      <c r="K480" s="53" t="n"/>
      <c r="L480" s="53" t="n"/>
      <c r="M480" s="53" t="n"/>
      <c r="N480" s="54" t="n"/>
      <c r="O480" s="55">
        <f>IF(COUNTA(A480,C480,F480,G480)=0,"",IF(OR(A480="",C480="",F480="",G480=""),"INCOMPLETO",IF(COUNTIF(Perguntas!$A$2:$A$31,C480)=0,"ID INVÁLIDO",IF(COUNTIF(Perguntas!$A$22:$A$31,C480)&gt;0,"EXTRA",IF(INDEX(Perguntas!$C$2:$C$21,MATCH(C480,Perguntas!$A$2:$A$21,0))="","PERGUNTA VAZIA",IF(COUNTIFS(Plataformas!$A$2:$A$7,F480,Plataformas!$C$2:$C$7,"Sim")=0,"FORA DO PLANO",IF(COUNTIFS($B$2:B480,B480,$C$2:C480,C480,$F$2:F480,F480)&gt;1,"DUPLICADO","OK")))))))</f>
        <v/>
      </c>
    </row>
    <row r="481" ht="15" customHeight="1" s="22">
      <c r="A481" s="38" t="n"/>
      <c r="B481" s="56">
        <f>IF(A481="","",DATE(YEAR(A481),MONTH(A481),1))</f>
        <v/>
      </c>
      <c r="C481" s="37" t="n"/>
      <c r="D481" s="43">
        <f>IF(C481="","",IFERROR(INDEX(Perguntas!$B$2:$B$31,MATCH(C481,Perguntas!$A$2:$A$31,0)),"ID inválido"))</f>
        <v/>
      </c>
      <c r="E481" s="43">
        <f>IF(C481="","",IFERROR(INDEX(Perguntas!$C$2:$C$31,MATCH(C481,Perguntas!$A$2:$A$31,0)),""))</f>
        <v/>
      </c>
      <c r="F481" s="37" t="n"/>
      <c r="G481" s="37" t="n"/>
      <c r="H481" s="53" t="n"/>
      <c r="I481" s="53" t="n"/>
      <c r="J481" s="37" t="n"/>
      <c r="K481" s="53" t="n"/>
      <c r="L481" s="53" t="n"/>
      <c r="M481" s="53" t="n"/>
      <c r="N481" s="54" t="n"/>
      <c r="O481" s="57">
        <f>IF(COUNTA(A481,C481,F481,G481)=0,"",IF(OR(A481="",C481="",F481="",G481=""),"INCOMPLETO",IF(COUNTIF(Perguntas!$A$2:$A$31,C481)=0,"ID INVÁLIDO",IF(COUNTIF(Perguntas!$A$22:$A$31,C481)&gt;0,"EXTRA",IF(INDEX(Perguntas!$C$2:$C$21,MATCH(C481,Perguntas!$A$2:$A$21,0))="","PERGUNTA VAZIA",IF(COUNTIFS(Plataformas!$A$2:$A$7,F481,Plataformas!$C$2:$C$7,"Sim")=0,"FORA DO PLANO",IF(COUNTIFS($B$2:B481,B481,$C$2:C481,C481,$F$2:F481,F481)&gt;1,"DUPLICADO","OK")))))))</f>
        <v/>
      </c>
    </row>
    <row r="482" ht="15" customHeight="1" s="22">
      <c r="A482" s="38" t="n"/>
      <c r="B482" s="52">
        <f>IF(A482="","",DATE(YEAR(A482),MONTH(A482),1))</f>
        <v/>
      </c>
      <c r="C482" s="37" t="n"/>
      <c r="D482" s="42">
        <f>IF(C482="","",IFERROR(INDEX(Perguntas!$B$2:$B$31,MATCH(C482,Perguntas!$A$2:$A$31,0)),"ID inválido"))</f>
        <v/>
      </c>
      <c r="E482" s="42">
        <f>IF(C482="","",IFERROR(INDEX(Perguntas!$C$2:$C$31,MATCH(C482,Perguntas!$A$2:$A$31,0)),""))</f>
        <v/>
      </c>
      <c r="F482" s="37" t="n"/>
      <c r="G482" s="37" t="n"/>
      <c r="H482" s="53" t="n"/>
      <c r="I482" s="53" t="n"/>
      <c r="J482" s="37" t="n"/>
      <c r="K482" s="53" t="n"/>
      <c r="L482" s="53" t="n"/>
      <c r="M482" s="53" t="n"/>
      <c r="N482" s="54" t="n"/>
      <c r="O482" s="55">
        <f>IF(COUNTA(A482,C482,F482,G482)=0,"",IF(OR(A482="",C482="",F482="",G482=""),"INCOMPLETO",IF(COUNTIF(Perguntas!$A$2:$A$31,C482)=0,"ID INVÁLIDO",IF(COUNTIF(Perguntas!$A$22:$A$31,C482)&gt;0,"EXTRA",IF(INDEX(Perguntas!$C$2:$C$21,MATCH(C482,Perguntas!$A$2:$A$21,0))="","PERGUNTA VAZIA",IF(COUNTIFS(Plataformas!$A$2:$A$7,F482,Plataformas!$C$2:$C$7,"Sim")=0,"FORA DO PLANO",IF(COUNTIFS($B$2:B482,B482,$C$2:C482,C482,$F$2:F482,F482)&gt;1,"DUPLICADO","OK")))))))</f>
        <v/>
      </c>
    </row>
    <row r="483" ht="15" customHeight="1" s="22">
      <c r="A483" s="38" t="n"/>
      <c r="B483" s="56">
        <f>IF(A483="","",DATE(YEAR(A483),MONTH(A483),1))</f>
        <v/>
      </c>
      <c r="C483" s="37" t="n"/>
      <c r="D483" s="43">
        <f>IF(C483="","",IFERROR(INDEX(Perguntas!$B$2:$B$31,MATCH(C483,Perguntas!$A$2:$A$31,0)),"ID inválido"))</f>
        <v/>
      </c>
      <c r="E483" s="43">
        <f>IF(C483="","",IFERROR(INDEX(Perguntas!$C$2:$C$31,MATCH(C483,Perguntas!$A$2:$A$31,0)),""))</f>
        <v/>
      </c>
      <c r="F483" s="37" t="n"/>
      <c r="G483" s="37" t="n"/>
      <c r="H483" s="53" t="n"/>
      <c r="I483" s="53" t="n"/>
      <c r="J483" s="37" t="n"/>
      <c r="K483" s="53" t="n"/>
      <c r="L483" s="53" t="n"/>
      <c r="M483" s="53" t="n"/>
      <c r="N483" s="54" t="n"/>
      <c r="O483" s="57">
        <f>IF(COUNTA(A483,C483,F483,G483)=0,"",IF(OR(A483="",C483="",F483="",G483=""),"INCOMPLETO",IF(COUNTIF(Perguntas!$A$2:$A$31,C483)=0,"ID INVÁLIDO",IF(COUNTIF(Perguntas!$A$22:$A$31,C483)&gt;0,"EXTRA",IF(INDEX(Perguntas!$C$2:$C$21,MATCH(C483,Perguntas!$A$2:$A$21,0))="","PERGUNTA VAZIA",IF(COUNTIFS(Plataformas!$A$2:$A$7,F483,Plataformas!$C$2:$C$7,"Sim")=0,"FORA DO PLANO",IF(COUNTIFS($B$2:B483,B483,$C$2:C483,C483,$F$2:F483,F483)&gt;1,"DUPLICADO","OK")))))))</f>
        <v/>
      </c>
    </row>
    <row r="484" ht="15" customHeight="1" s="22">
      <c r="A484" s="38" t="n"/>
      <c r="B484" s="52">
        <f>IF(A484="","",DATE(YEAR(A484),MONTH(A484),1))</f>
        <v/>
      </c>
      <c r="C484" s="37" t="n"/>
      <c r="D484" s="42">
        <f>IF(C484="","",IFERROR(INDEX(Perguntas!$B$2:$B$31,MATCH(C484,Perguntas!$A$2:$A$31,0)),"ID inválido"))</f>
        <v/>
      </c>
      <c r="E484" s="42">
        <f>IF(C484="","",IFERROR(INDEX(Perguntas!$C$2:$C$31,MATCH(C484,Perguntas!$A$2:$A$31,0)),""))</f>
        <v/>
      </c>
      <c r="F484" s="37" t="n"/>
      <c r="G484" s="37" t="n"/>
      <c r="H484" s="53" t="n"/>
      <c r="I484" s="53" t="n"/>
      <c r="J484" s="37" t="n"/>
      <c r="K484" s="53" t="n"/>
      <c r="L484" s="53" t="n"/>
      <c r="M484" s="53" t="n"/>
      <c r="N484" s="54" t="n"/>
      <c r="O484" s="55">
        <f>IF(COUNTA(A484,C484,F484,G484)=0,"",IF(OR(A484="",C484="",F484="",G484=""),"INCOMPLETO",IF(COUNTIF(Perguntas!$A$2:$A$31,C484)=0,"ID INVÁLIDO",IF(COUNTIF(Perguntas!$A$22:$A$31,C484)&gt;0,"EXTRA",IF(INDEX(Perguntas!$C$2:$C$21,MATCH(C484,Perguntas!$A$2:$A$21,0))="","PERGUNTA VAZIA",IF(COUNTIFS(Plataformas!$A$2:$A$7,F484,Plataformas!$C$2:$C$7,"Sim")=0,"FORA DO PLANO",IF(COUNTIFS($B$2:B484,B484,$C$2:C484,C484,$F$2:F484,F484)&gt;1,"DUPLICADO","OK")))))))</f>
        <v/>
      </c>
    </row>
    <row r="485" ht="15" customHeight="1" s="22">
      <c r="A485" s="38" t="n"/>
      <c r="B485" s="56">
        <f>IF(A485="","",DATE(YEAR(A485),MONTH(A485),1))</f>
        <v/>
      </c>
      <c r="C485" s="37" t="n"/>
      <c r="D485" s="43">
        <f>IF(C485="","",IFERROR(INDEX(Perguntas!$B$2:$B$31,MATCH(C485,Perguntas!$A$2:$A$31,0)),"ID inválido"))</f>
        <v/>
      </c>
      <c r="E485" s="43">
        <f>IF(C485="","",IFERROR(INDEX(Perguntas!$C$2:$C$31,MATCH(C485,Perguntas!$A$2:$A$31,0)),""))</f>
        <v/>
      </c>
      <c r="F485" s="37" t="n"/>
      <c r="G485" s="37" t="n"/>
      <c r="H485" s="53" t="n"/>
      <c r="I485" s="53" t="n"/>
      <c r="J485" s="37" t="n"/>
      <c r="K485" s="53" t="n"/>
      <c r="L485" s="53" t="n"/>
      <c r="M485" s="53" t="n"/>
      <c r="N485" s="54" t="n"/>
      <c r="O485" s="57">
        <f>IF(COUNTA(A485,C485,F485,G485)=0,"",IF(OR(A485="",C485="",F485="",G485=""),"INCOMPLETO",IF(COUNTIF(Perguntas!$A$2:$A$31,C485)=0,"ID INVÁLIDO",IF(COUNTIF(Perguntas!$A$22:$A$31,C485)&gt;0,"EXTRA",IF(INDEX(Perguntas!$C$2:$C$21,MATCH(C485,Perguntas!$A$2:$A$21,0))="","PERGUNTA VAZIA",IF(COUNTIFS(Plataformas!$A$2:$A$7,F485,Plataformas!$C$2:$C$7,"Sim")=0,"FORA DO PLANO",IF(COUNTIFS($B$2:B485,B485,$C$2:C485,C485,$F$2:F485,F485)&gt;1,"DUPLICADO","OK")))))))</f>
        <v/>
      </c>
    </row>
    <row r="486" ht="15" customHeight="1" s="22">
      <c r="A486" s="38" t="n"/>
      <c r="B486" s="52">
        <f>IF(A486="","",DATE(YEAR(A486),MONTH(A486),1))</f>
        <v/>
      </c>
      <c r="C486" s="37" t="n"/>
      <c r="D486" s="42">
        <f>IF(C486="","",IFERROR(INDEX(Perguntas!$B$2:$B$31,MATCH(C486,Perguntas!$A$2:$A$31,0)),"ID inválido"))</f>
        <v/>
      </c>
      <c r="E486" s="42">
        <f>IF(C486="","",IFERROR(INDEX(Perguntas!$C$2:$C$31,MATCH(C486,Perguntas!$A$2:$A$31,0)),""))</f>
        <v/>
      </c>
      <c r="F486" s="37" t="n"/>
      <c r="G486" s="37" t="n"/>
      <c r="H486" s="53" t="n"/>
      <c r="I486" s="53" t="n"/>
      <c r="J486" s="37" t="n"/>
      <c r="K486" s="53" t="n"/>
      <c r="L486" s="53" t="n"/>
      <c r="M486" s="53" t="n"/>
      <c r="N486" s="54" t="n"/>
      <c r="O486" s="55">
        <f>IF(COUNTA(A486,C486,F486,G486)=0,"",IF(OR(A486="",C486="",F486="",G486=""),"INCOMPLETO",IF(COUNTIF(Perguntas!$A$2:$A$31,C486)=0,"ID INVÁLIDO",IF(COUNTIF(Perguntas!$A$22:$A$31,C486)&gt;0,"EXTRA",IF(INDEX(Perguntas!$C$2:$C$21,MATCH(C486,Perguntas!$A$2:$A$21,0))="","PERGUNTA VAZIA",IF(COUNTIFS(Plataformas!$A$2:$A$7,F486,Plataformas!$C$2:$C$7,"Sim")=0,"FORA DO PLANO",IF(COUNTIFS($B$2:B486,B486,$C$2:C486,C486,$F$2:F486,F486)&gt;1,"DUPLICADO","OK")))))))</f>
        <v/>
      </c>
    </row>
    <row r="487" ht="15" customHeight="1" s="22">
      <c r="A487" s="38" t="n"/>
      <c r="B487" s="56">
        <f>IF(A487="","",DATE(YEAR(A487),MONTH(A487),1))</f>
        <v/>
      </c>
      <c r="C487" s="37" t="n"/>
      <c r="D487" s="43">
        <f>IF(C487="","",IFERROR(INDEX(Perguntas!$B$2:$B$31,MATCH(C487,Perguntas!$A$2:$A$31,0)),"ID inválido"))</f>
        <v/>
      </c>
      <c r="E487" s="43">
        <f>IF(C487="","",IFERROR(INDEX(Perguntas!$C$2:$C$31,MATCH(C487,Perguntas!$A$2:$A$31,0)),""))</f>
        <v/>
      </c>
      <c r="F487" s="37" t="n"/>
      <c r="G487" s="37" t="n"/>
      <c r="H487" s="53" t="n"/>
      <c r="I487" s="53" t="n"/>
      <c r="J487" s="37" t="n"/>
      <c r="K487" s="53" t="n"/>
      <c r="L487" s="53" t="n"/>
      <c r="M487" s="53" t="n"/>
      <c r="N487" s="54" t="n"/>
      <c r="O487" s="57">
        <f>IF(COUNTA(A487,C487,F487,G487)=0,"",IF(OR(A487="",C487="",F487="",G487=""),"INCOMPLETO",IF(COUNTIF(Perguntas!$A$2:$A$31,C487)=0,"ID INVÁLIDO",IF(COUNTIF(Perguntas!$A$22:$A$31,C487)&gt;0,"EXTRA",IF(INDEX(Perguntas!$C$2:$C$21,MATCH(C487,Perguntas!$A$2:$A$21,0))="","PERGUNTA VAZIA",IF(COUNTIFS(Plataformas!$A$2:$A$7,F487,Plataformas!$C$2:$C$7,"Sim")=0,"FORA DO PLANO",IF(COUNTIFS($B$2:B487,B487,$C$2:C487,C487,$F$2:F487,F487)&gt;1,"DUPLICADO","OK")))))))</f>
        <v/>
      </c>
    </row>
    <row r="488" ht="15" customHeight="1" s="22">
      <c r="A488" s="38" t="n"/>
      <c r="B488" s="52">
        <f>IF(A488="","",DATE(YEAR(A488),MONTH(A488),1))</f>
        <v/>
      </c>
      <c r="C488" s="37" t="n"/>
      <c r="D488" s="42">
        <f>IF(C488="","",IFERROR(INDEX(Perguntas!$B$2:$B$31,MATCH(C488,Perguntas!$A$2:$A$31,0)),"ID inválido"))</f>
        <v/>
      </c>
      <c r="E488" s="42">
        <f>IF(C488="","",IFERROR(INDEX(Perguntas!$C$2:$C$31,MATCH(C488,Perguntas!$A$2:$A$31,0)),""))</f>
        <v/>
      </c>
      <c r="F488" s="37" t="n"/>
      <c r="G488" s="37" t="n"/>
      <c r="H488" s="53" t="n"/>
      <c r="I488" s="53" t="n"/>
      <c r="J488" s="37" t="n"/>
      <c r="K488" s="53" t="n"/>
      <c r="L488" s="53" t="n"/>
      <c r="M488" s="53" t="n"/>
      <c r="N488" s="54" t="n"/>
      <c r="O488" s="55">
        <f>IF(COUNTA(A488,C488,F488,G488)=0,"",IF(OR(A488="",C488="",F488="",G488=""),"INCOMPLETO",IF(COUNTIF(Perguntas!$A$2:$A$31,C488)=0,"ID INVÁLIDO",IF(COUNTIF(Perguntas!$A$22:$A$31,C488)&gt;0,"EXTRA",IF(INDEX(Perguntas!$C$2:$C$21,MATCH(C488,Perguntas!$A$2:$A$21,0))="","PERGUNTA VAZIA",IF(COUNTIFS(Plataformas!$A$2:$A$7,F488,Plataformas!$C$2:$C$7,"Sim")=0,"FORA DO PLANO",IF(COUNTIFS($B$2:B488,B488,$C$2:C488,C488,$F$2:F488,F488)&gt;1,"DUPLICADO","OK")))))))</f>
        <v/>
      </c>
    </row>
    <row r="489" ht="15" customHeight="1" s="22">
      <c r="A489" s="38" t="n"/>
      <c r="B489" s="56">
        <f>IF(A489="","",DATE(YEAR(A489),MONTH(A489),1))</f>
        <v/>
      </c>
      <c r="C489" s="37" t="n"/>
      <c r="D489" s="43">
        <f>IF(C489="","",IFERROR(INDEX(Perguntas!$B$2:$B$31,MATCH(C489,Perguntas!$A$2:$A$31,0)),"ID inválido"))</f>
        <v/>
      </c>
      <c r="E489" s="43">
        <f>IF(C489="","",IFERROR(INDEX(Perguntas!$C$2:$C$31,MATCH(C489,Perguntas!$A$2:$A$31,0)),""))</f>
        <v/>
      </c>
      <c r="F489" s="37" t="n"/>
      <c r="G489" s="37" t="n"/>
      <c r="H489" s="53" t="n"/>
      <c r="I489" s="53" t="n"/>
      <c r="J489" s="37" t="n"/>
      <c r="K489" s="53" t="n"/>
      <c r="L489" s="53" t="n"/>
      <c r="M489" s="53" t="n"/>
      <c r="N489" s="54" t="n"/>
      <c r="O489" s="57">
        <f>IF(COUNTA(A489,C489,F489,G489)=0,"",IF(OR(A489="",C489="",F489="",G489=""),"INCOMPLETO",IF(COUNTIF(Perguntas!$A$2:$A$31,C489)=0,"ID INVÁLIDO",IF(COUNTIF(Perguntas!$A$22:$A$31,C489)&gt;0,"EXTRA",IF(INDEX(Perguntas!$C$2:$C$21,MATCH(C489,Perguntas!$A$2:$A$21,0))="","PERGUNTA VAZIA",IF(COUNTIFS(Plataformas!$A$2:$A$7,F489,Plataformas!$C$2:$C$7,"Sim")=0,"FORA DO PLANO",IF(COUNTIFS($B$2:B489,B489,$C$2:C489,C489,$F$2:F489,F489)&gt;1,"DUPLICADO","OK")))))))</f>
        <v/>
      </c>
    </row>
    <row r="490" ht="15" customHeight="1" s="22">
      <c r="A490" s="38" t="n"/>
      <c r="B490" s="52">
        <f>IF(A490="","",DATE(YEAR(A490),MONTH(A490),1))</f>
        <v/>
      </c>
      <c r="C490" s="37" t="n"/>
      <c r="D490" s="42">
        <f>IF(C490="","",IFERROR(INDEX(Perguntas!$B$2:$B$31,MATCH(C490,Perguntas!$A$2:$A$31,0)),"ID inválido"))</f>
        <v/>
      </c>
      <c r="E490" s="42">
        <f>IF(C490="","",IFERROR(INDEX(Perguntas!$C$2:$C$31,MATCH(C490,Perguntas!$A$2:$A$31,0)),""))</f>
        <v/>
      </c>
      <c r="F490" s="37" t="n"/>
      <c r="G490" s="37" t="n"/>
      <c r="H490" s="53" t="n"/>
      <c r="I490" s="53" t="n"/>
      <c r="J490" s="37" t="n"/>
      <c r="K490" s="53" t="n"/>
      <c r="L490" s="53" t="n"/>
      <c r="M490" s="53" t="n"/>
      <c r="N490" s="54" t="n"/>
      <c r="O490" s="55">
        <f>IF(COUNTA(A490,C490,F490,G490)=0,"",IF(OR(A490="",C490="",F490="",G490=""),"INCOMPLETO",IF(COUNTIF(Perguntas!$A$2:$A$31,C490)=0,"ID INVÁLIDO",IF(COUNTIF(Perguntas!$A$22:$A$31,C490)&gt;0,"EXTRA",IF(INDEX(Perguntas!$C$2:$C$21,MATCH(C490,Perguntas!$A$2:$A$21,0))="","PERGUNTA VAZIA",IF(COUNTIFS(Plataformas!$A$2:$A$7,F490,Plataformas!$C$2:$C$7,"Sim")=0,"FORA DO PLANO",IF(COUNTIFS($B$2:B490,B490,$C$2:C490,C490,$F$2:F490,F490)&gt;1,"DUPLICADO","OK")))))))</f>
        <v/>
      </c>
    </row>
    <row r="491" ht="15" customHeight="1" s="22">
      <c r="A491" s="38" t="n"/>
      <c r="B491" s="56">
        <f>IF(A491="","",DATE(YEAR(A491),MONTH(A491),1))</f>
        <v/>
      </c>
      <c r="C491" s="37" t="n"/>
      <c r="D491" s="43">
        <f>IF(C491="","",IFERROR(INDEX(Perguntas!$B$2:$B$31,MATCH(C491,Perguntas!$A$2:$A$31,0)),"ID inválido"))</f>
        <v/>
      </c>
      <c r="E491" s="43">
        <f>IF(C491="","",IFERROR(INDEX(Perguntas!$C$2:$C$31,MATCH(C491,Perguntas!$A$2:$A$31,0)),""))</f>
        <v/>
      </c>
      <c r="F491" s="37" t="n"/>
      <c r="G491" s="37" t="n"/>
      <c r="H491" s="53" t="n"/>
      <c r="I491" s="53" t="n"/>
      <c r="J491" s="37" t="n"/>
      <c r="K491" s="53" t="n"/>
      <c r="L491" s="53" t="n"/>
      <c r="M491" s="53" t="n"/>
      <c r="N491" s="54" t="n"/>
      <c r="O491" s="57">
        <f>IF(COUNTA(A491,C491,F491,G491)=0,"",IF(OR(A491="",C491="",F491="",G491=""),"INCOMPLETO",IF(COUNTIF(Perguntas!$A$2:$A$31,C491)=0,"ID INVÁLIDO",IF(COUNTIF(Perguntas!$A$22:$A$31,C491)&gt;0,"EXTRA",IF(INDEX(Perguntas!$C$2:$C$21,MATCH(C491,Perguntas!$A$2:$A$21,0))="","PERGUNTA VAZIA",IF(COUNTIFS(Plataformas!$A$2:$A$7,F491,Plataformas!$C$2:$C$7,"Sim")=0,"FORA DO PLANO",IF(COUNTIFS($B$2:B491,B491,$C$2:C491,C491,$F$2:F491,F491)&gt;1,"DUPLICADO","OK")))))))</f>
        <v/>
      </c>
    </row>
    <row r="492" ht="15" customHeight="1" s="22">
      <c r="A492" s="38" t="n"/>
      <c r="B492" s="52">
        <f>IF(A492="","",DATE(YEAR(A492),MONTH(A492),1))</f>
        <v/>
      </c>
      <c r="C492" s="37" t="n"/>
      <c r="D492" s="42">
        <f>IF(C492="","",IFERROR(INDEX(Perguntas!$B$2:$B$31,MATCH(C492,Perguntas!$A$2:$A$31,0)),"ID inválido"))</f>
        <v/>
      </c>
      <c r="E492" s="42">
        <f>IF(C492="","",IFERROR(INDEX(Perguntas!$C$2:$C$31,MATCH(C492,Perguntas!$A$2:$A$31,0)),""))</f>
        <v/>
      </c>
      <c r="F492" s="37" t="n"/>
      <c r="G492" s="37" t="n"/>
      <c r="H492" s="53" t="n"/>
      <c r="I492" s="53" t="n"/>
      <c r="J492" s="37" t="n"/>
      <c r="K492" s="53" t="n"/>
      <c r="L492" s="53" t="n"/>
      <c r="M492" s="53" t="n"/>
      <c r="N492" s="54" t="n"/>
      <c r="O492" s="55">
        <f>IF(COUNTA(A492,C492,F492,G492)=0,"",IF(OR(A492="",C492="",F492="",G492=""),"INCOMPLETO",IF(COUNTIF(Perguntas!$A$2:$A$31,C492)=0,"ID INVÁLIDO",IF(COUNTIF(Perguntas!$A$22:$A$31,C492)&gt;0,"EXTRA",IF(INDEX(Perguntas!$C$2:$C$21,MATCH(C492,Perguntas!$A$2:$A$21,0))="","PERGUNTA VAZIA",IF(COUNTIFS(Plataformas!$A$2:$A$7,F492,Plataformas!$C$2:$C$7,"Sim")=0,"FORA DO PLANO",IF(COUNTIFS($B$2:B492,B492,$C$2:C492,C492,$F$2:F492,F492)&gt;1,"DUPLICADO","OK")))))))</f>
        <v/>
      </c>
    </row>
    <row r="493" ht="15" customHeight="1" s="22">
      <c r="A493" s="38" t="n"/>
      <c r="B493" s="56">
        <f>IF(A493="","",DATE(YEAR(A493),MONTH(A493),1))</f>
        <v/>
      </c>
      <c r="C493" s="37" t="n"/>
      <c r="D493" s="43">
        <f>IF(C493="","",IFERROR(INDEX(Perguntas!$B$2:$B$31,MATCH(C493,Perguntas!$A$2:$A$31,0)),"ID inválido"))</f>
        <v/>
      </c>
      <c r="E493" s="43">
        <f>IF(C493="","",IFERROR(INDEX(Perguntas!$C$2:$C$31,MATCH(C493,Perguntas!$A$2:$A$31,0)),""))</f>
        <v/>
      </c>
      <c r="F493" s="37" t="n"/>
      <c r="G493" s="37" t="n"/>
      <c r="H493" s="53" t="n"/>
      <c r="I493" s="53" t="n"/>
      <c r="J493" s="37" t="n"/>
      <c r="K493" s="53" t="n"/>
      <c r="L493" s="53" t="n"/>
      <c r="M493" s="53" t="n"/>
      <c r="N493" s="54" t="n"/>
      <c r="O493" s="57">
        <f>IF(COUNTA(A493,C493,F493,G493)=0,"",IF(OR(A493="",C493="",F493="",G493=""),"INCOMPLETO",IF(COUNTIF(Perguntas!$A$2:$A$31,C493)=0,"ID INVÁLIDO",IF(COUNTIF(Perguntas!$A$22:$A$31,C493)&gt;0,"EXTRA",IF(INDEX(Perguntas!$C$2:$C$21,MATCH(C493,Perguntas!$A$2:$A$21,0))="","PERGUNTA VAZIA",IF(COUNTIFS(Plataformas!$A$2:$A$7,F493,Plataformas!$C$2:$C$7,"Sim")=0,"FORA DO PLANO",IF(COUNTIFS($B$2:B493,B493,$C$2:C493,C493,$F$2:F493,F493)&gt;1,"DUPLICADO","OK")))))))</f>
        <v/>
      </c>
    </row>
    <row r="494" ht="15" customHeight="1" s="22">
      <c r="A494" s="38" t="n"/>
      <c r="B494" s="52">
        <f>IF(A494="","",DATE(YEAR(A494),MONTH(A494),1))</f>
        <v/>
      </c>
      <c r="C494" s="37" t="n"/>
      <c r="D494" s="42">
        <f>IF(C494="","",IFERROR(INDEX(Perguntas!$B$2:$B$31,MATCH(C494,Perguntas!$A$2:$A$31,0)),"ID inválido"))</f>
        <v/>
      </c>
      <c r="E494" s="42">
        <f>IF(C494="","",IFERROR(INDEX(Perguntas!$C$2:$C$31,MATCH(C494,Perguntas!$A$2:$A$31,0)),""))</f>
        <v/>
      </c>
      <c r="F494" s="37" t="n"/>
      <c r="G494" s="37" t="n"/>
      <c r="H494" s="53" t="n"/>
      <c r="I494" s="53" t="n"/>
      <c r="J494" s="37" t="n"/>
      <c r="K494" s="53" t="n"/>
      <c r="L494" s="53" t="n"/>
      <c r="M494" s="53" t="n"/>
      <c r="N494" s="54" t="n"/>
      <c r="O494" s="55">
        <f>IF(COUNTA(A494,C494,F494,G494)=0,"",IF(OR(A494="",C494="",F494="",G494=""),"INCOMPLETO",IF(COUNTIF(Perguntas!$A$2:$A$31,C494)=0,"ID INVÁLIDO",IF(COUNTIF(Perguntas!$A$22:$A$31,C494)&gt;0,"EXTRA",IF(INDEX(Perguntas!$C$2:$C$21,MATCH(C494,Perguntas!$A$2:$A$21,0))="","PERGUNTA VAZIA",IF(COUNTIFS(Plataformas!$A$2:$A$7,F494,Plataformas!$C$2:$C$7,"Sim")=0,"FORA DO PLANO",IF(COUNTIFS($B$2:B494,B494,$C$2:C494,C494,$F$2:F494,F494)&gt;1,"DUPLICADO","OK")))))))</f>
        <v/>
      </c>
    </row>
    <row r="495" ht="15" customHeight="1" s="22">
      <c r="A495" s="38" t="n"/>
      <c r="B495" s="56">
        <f>IF(A495="","",DATE(YEAR(A495),MONTH(A495),1))</f>
        <v/>
      </c>
      <c r="C495" s="37" t="n"/>
      <c r="D495" s="43">
        <f>IF(C495="","",IFERROR(INDEX(Perguntas!$B$2:$B$31,MATCH(C495,Perguntas!$A$2:$A$31,0)),"ID inválido"))</f>
        <v/>
      </c>
      <c r="E495" s="43">
        <f>IF(C495="","",IFERROR(INDEX(Perguntas!$C$2:$C$31,MATCH(C495,Perguntas!$A$2:$A$31,0)),""))</f>
        <v/>
      </c>
      <c r="F495" s="37" t="n"/>
      <c r="G495" s="37" t="n"/>
      <c r="H495" s="53" t="n"/>
      <c r="I495" s="53" t="n"/>
      <c r="J495" s="37" t="n"/>
      <c r="K495" s="53" t="n"/>
      <c r="L495" s="53" t="n"/>
      <c r="M495" s="53" t="n"/>
      <c r="N495" s="54" t="n"/>
      <c r="O495" s="57">
        <f>IF(COUNTA(A495,C495,F495,G495)=0,"",IF(OR(A495="",C495="",F495="",G495=""),"INCOMPLETO",IF(COUNTIF(Perguntas!$A$2:$A$31,C495)=0,"ID INVÁLIDO",IF(COUNTIF(Perguntas!$A$22:$A$31,C495)&gt;0,"EXTRA",IF(INDEX(Perguntas!$C$2:$C$21,MATCH(C495,Perguntas!$A$2:$A$21,0))="","PERGUNTA VAZIA",IF(COUNTIFS(Plataformas!$A$2:$A$7,F495,Plataformas!$C$2:$C$7,"Sim")=0,"FORA DO PLANO",IF(COUNTIFS($B$2:B495,B495,$C$2:C495,C495,$F$2:F495,F495)&gt;1,"DUPLICADO","OK")))))))</f>
        <v/>
      </c>
    </row>
    <row r="496" ht="15" customHeight="1" s="22">
      <c r="A496" s="38" t="n"/>
      <c r="B496" s="52">
        <f>IF(A496="","",DATE(YEAR(A496),MONTH(A496),1))</f>
        <v/>
      </c>
      <c r="C496" s="37" t="n"/>
      <c r="D496" s="42">
        <f>IF(C496="","",IFERROR(INDEX(Perguntas!$B$2:$B$31,MATCH(C496,Perguntas!$A$2:$A$31,0)),"ID inválido"))</f>
        <v/>
      </c>
      <c r="E496" s="42">
        <f>IF(C496="","",IFERROR(INDEX(Perguntas!$C$2:$C$31,MATCH(C496,Perguntas!$A$2:$A$31,0)),""))</f>
        <v/>
      </c>
      <c r="F496" s="37" t="n"/>
      <c r="G496" s="37" t="n"/>
      <c r="H496" s="53" t="n"/>
      <c r="I496" s="53" t="n"/>
      <c r="J496" s="37" t="n"/>
      <c r="K496" s="53" t="n"/>
      <c r="L496" s="53" t="n"/>
      <c r="M496" s="53" t="n"/>
      <c r="N496" s="54" t="n"/>
      <c r="O496" s="55">
        <f>IF(COUNTA(A496,C496,F496,G496)=0,"",IF(OR(A496="",C496="",F496="",G496=""),"INCOMPLETO",IF(COUNTIF(Perguntas!$A$2:$A$31,C496)=0,"ID INVÁLIDO",IF(COUNTIF(Perguntas!$A$22:$A$31,C496)&gt;0,"EXTRA",IF(INDEX(Perguntas!$C$2:$C$21,MATCH(C496,Perguntas!$A$2:$A$21,0))="","PERGUNTA VAZIA",IF(COUNTIFS(Plataformas!$A$2:$A$7,F496,Plataformas!$C$2:$C$7,"Sim")=0,"FORA DO PLANO",IF(COUNTIFS($B$2:B496,B496,$C$2:C496,C496,$F$2:F496,F496)&gt;1,"DUPLICADO","OK")))))))</f>
        <v/>
      </c>
    </row>
    <row r="497" ht="15" customHeight="1" s="22">
      <c r="A497" s="38" t="n"/>
      <c r="B497" s="56">
        <f>IF(A497="","",DATE(YEAR(A497),MONTH(A497),1))</f>
        <v/>
      </c>
      <c r="C497" s="37" t="n"/>
      <c r="D497" s="43">
        <f>IF(C497="","",IFERROR(INDEX(Perguntas!$B$2:$B$31,MATCH(C497,Perguntas!$A$2:$A$31,0)),"ID inválido"))</f>
        <v/>
      </c>
      <c r="E497" s="43">
        <f>IF(C497="","",IFERROR(INDEX(Perguntas!$C$2:$C$31,MATCH(C497,Perguntas!$A$2:$A$31,0)),""))</f>
        <v/>
      </c>
      <c r="F497" s="37" t="n"/>
      <c r="G497" s="37" t="n"/>
      <c r="H497" s="53" t="n"/>
      <c r="I497" s="53" t="n"/>
      <c r="J497" s="37" t="n"/>
      <c r="K497" s="53" t="n"/>
      <c r="L497" s="53" t="n"/>
      <c r="M497" s="53" t="n"/>
      <c r="N497" s="54" t="n"/>
      <c r="O497" s="57">
        <f>IF(COUNTA(A497,C497,F497,G497)=0,"",IF(OR(A497="",C497="",F497="",G497=""),"INCOMPLETO",IF(COUNTIF(Perguntas!$A$2:$A$31,C497)=0,"ID INVÁLIDO",IF(COUNTIF(Perguntas!$A$22:$A$31,C497)&gt;0,"EXTRA",IF(INDEX(Perguntas!$C$2:$C$21,MATCH(C497,Perguntas!$A$2:$A$21,0))="","PERGUNTA VAZIA",IF(COUNTIFS(Plataformas!$A$2:$A$7,F497,Plataformas!$C$2:$C$7,"Sim")=0,"FORA DO PLANO",IF(COUNTIFS($B$2:B497,B497,$C$2:C497,C497,$F$2:F497,F497)&gt;1,"DUPLICADO","OK")))))))</f>
        <v/>
      </c>
    </row>
    <row r="498" ht="15" customHeight="1" s="22">
      <c r="A498" s="38" t="n"/>
      <c r="B498" s="52">
        <f>IF(A498="","",DATE(YEAR(A498),MONTH(A498),1))</f>
        <v/>
      </c>
      <c r="C498" s="37" t="n"/>
      <c r="D498" s="42">
        <f>IF(C498="","",IFERROR(INDEX(Perguntas!$B$2:$B$31,MATCH(C498,Perguntas!$A$2:$A$31,0)),"ID inválido"))</f>
        <v/>
      </c>
      <c r="E498" s="42">
        <f>IF(C498="","",IFERROR(INDEX(Perguntas!$C$2:$C$31,MATCH(C498,Perguntas!$A$2:$A$31,0)),""))</f>
        <v/>
      </c>
      <c r="F498" s="37" t="n"/>
      <c r="G498" s="37" t="n"/>
      <c r="H498" s="53" t="n"/>
      <c r="I498" s="53" t="n"/>
      <c r="J498" s="37" t="n"/>
      <c r="K498" s="53" t="n"/>
      <c r="L498" s="53" t="n"/>
      <c r="M498" s="53" t="n"/>
      <c r="N498" s="54" t="n"/>
      <c r="O498" s="55">
        <f>IF(COUNTA(A498,C498,F498,G498)=0,"",IF(OR(A498="",C498="",F498="",G498=""),"INCOMPLETO",IF(COUNTIF(Perguntas!$A$2:$A$31,C498)=0,"ID INVÁLIDO",IF(COUNTIF(Perguntas!$A$22:$A$31,C498)&gt;0,"EXTRA",IF(INDEX(Perguntas!$C$2:$C$21,MATCH(C498,Perguntas!$A$2:$A$21,0))="","PERGUNTA VAZIA",IF(COUNTIFS(Plataformas!$A$2:$A$7,F498,Plataformas!$C$2:$C$7,"Sim")=0,"FORA DO PLANO",IF(COUNTIFS($B$2:B498,B498,$C$2:C498,C498,$F$2:F498,F498)&gt;1,"DUPLICADO","OK")))))))</f>
        <v/>
      </c>
    </row>
    <row r="499" ht="15" customHeight="1" s="22">
      <c r="A499" s="38" t="n"/>
      <c r="B499" s="56">
        <f>IF(A499="","",DATE(YEAR(A499),MONTH(A499),1))</f>
        <v/>
      </c>
      <c r="C499" s="37" t="n"/>
      <c r="D499" s="43">
        <f>IF(C499="","",IFERROR(INDEX(Perguntas!$B$2:$B$31,MATCH(C499,Perguntas!$A$2:$A$31,0)),"ID inválido"))</f>
        <v/>
      </c>
      <c r="E499" s="43">
        <f>IF(C499="","",IFERROR(INDEX(Perguntas!$C$2:$C$31,MATCH(C499,Perguntas!$A$2:$A$31,0)),""))</f>
        <v/>
      </c>
      <c r="F499" s="37" t="n"/>
      <c r="G499" s="37" t="n"/>
      <c r="H499" s="53" t="n"/>
      <c r="I499" s="53" t="n"/>
      <c r="J499" s="37" t="n"/>
      <c r="K499" s="53" t="n"/>
      <c r="L499" s="53" t="n"/>
      <c r="M499" s="53" t="n"/>
      <c r="N499" s="54" t="n"/>
      <c r="O499" s="57">
        <f>IF(COUNTA(A499,C499,F499,G499)=0,"",IF(OR(A499="",C499="",F499="",G499=""),"INCOMPLETO",IF(COUNTIF(Perguntas!$A$2:$A$31,C499)=0,"ID INVÁLIDO",IF(COUNTIF(Perguntas!$A$22:$A$31,C499)&gt;0,"EXTRA",IF(INDEX(Perguntas!$C$2:$C$21,MATCH(C499,Perguntas!$A$2:$A$21,0))="","PERGUNTA VAZIA",IF(COUNTIFS(Plataformas!$A$2:$A$7,F499,Plataformas!$C$2:$C$7,"Sim")=0,"FORA DO PLANO",IF(COUNTIFS($B$2:B499,B499,$C$2:C499,C499,$F$2:F499,F499)&gt;1,"DUPLICADO","OK")))))))</f>
        <v/>
      </c>
    </row>
    <row r="500" ht="15" customHeight="1" s="22">
      <c r="A500" s="38" t="n"/>
      <c r="B500" s="52">
        <f>IF(A500="","",DATE(YEAR(A500),MONTH(A500),1))</f>
        <v/>
      </c>
      <c r="C500" s="37" t="n"/>
      <c r="D500" s="42">
        <f>IF(C500="","",IFERROR(INDEX(Perguntas!$B$2:$B$31,MATCH(C500,Perguntas!$A$2:$A$31,0)),"ID inválido"))</f>
        <v/>
      </c>
      <c r="E500" s="42">
        <f>IF(C500="","",IFERROR(INDEX(Perguntas!$C$2:$C$31,MATCH(C500,Perguntas!$A$2:$A$31,0)),""))</f>
        <v/>
      </c>
      <c r="F500" s="37" t="n"/>
      <c r="G500" s="37" t="n"/>
      <c r="H500" s="53" t="n"/>
      <c r="I500" s="53" t="n"/>
      <c r="J500" s="37" t="n"/>
      <c r="K500" s="53" t="n"/>
      <c r="L500" s="53" t="n"/>
      <c r="M500" s="53" t="n"/>
      <c r="N500" s="54" t="n"/>
      <c r="O500" s="55">
        <f>IF(COUNTA(A500,C500,F500,G500)=0,"",IF(OR(A500="",C500="",F500="",G500=""),"INCOMPLETO",IF(COUNTIF(Perguntas!$A$2:$A$31,C500)=0,"ID INVÁLIDO",IF(COUNTIF(Perguntas!$A$22:$A$31,C500)&gt;0,"EXTRA",IF(INDEX(Perguntas!$C$2:$C$21,MATCH(C500,Perguntas!$A$2:$A$21,0))="","PERGUNTA VAZIA",IF(COUNTIFS(Plataformas!$A$2:$A$7,F500,Plataformas!$C$2:$C$7,"Sim")=0,"FORA DO PLANO",IF(COUNTIFS($B$2:B500,B500,$C$2:C500,C500,$F$2:F500,F500)&gt;1,"DUPLICADO","OK")))))))</f>
        <v/>
      </c>
    </row>
    <row r="501" ht="15" customHeight="1" s="22">
      <c r="A501" s="38" t="n"/>
      <c r="B501" s="56">
        <f>IF(A501="","",DATE(YEAR(A501),MONTH(A501),1))</f>
        <v/>
      </c>
      <c r="C501" s="37" t="n"/>
      <c r="D501" s="43">
        <f>IF(C501="","",IFERROR(INDEX(Perguntas!$B$2:$B$31,MATCH(C501,Perguntas!$A$2:$A$31,0)),"ID inválido"))</f>
        <v/>
      </c>
      <c r="E501" s="43">
        <f>IF(C501="","",IFERROR(INDEX(Perguntas!$C$2:$C$31,MATCH(C501,Perguntas!$A$2:$A$31,0)),""))</f>
        <v/>
      </c>
      <c r="F501" s="37" t="n"/>
      <c r="G501" s="37" t="n"/>
      <c r="H501" s="53" t="n"/>
      <c r="I501" s="53" t="n"/>
      <c r="J501" s="37" t="n"/>
      <c r="K501" s="53" t="n"/>
      <c r="L501" s="53" t="n"/>
      <c r="M501" s="53" t="n"/>
      <c r="N501" s="54" t="n"/>
      <c r="O501" s="57">
        <f>IF(COUNTA(A501,C501,F501,G501)=0,"",IF(OR(A501="",C501="",F501="",G501=""),"INCOMPLETO",IF(COUNTIF(Perguntas!$A$2:$A$31,C501)=0,"ID INVÁLIDO",IF(COUNTIF(Perguntas!$A$22:$A$31,C501)&gt;0,"EXTRA",IF(INDEX(Perguntas!$C$2:$C$21,MATCH(C501,Perguntas!$A$2:$A$21,0))="","PERGUNTA VAZIA",IF(COUNTIFS(Plataformas!$A$2:$A$7,F501,Plataformas!$C$2:$C$7,"Sim")=0,"FORA DO PLANO",IF(COUNTIFS($B$2:B501,B501,$C$2:C501,C501,$F$2:F501,F501)&gt;1,"DUPLICADO","OK")))))))</f>
        <v/>
      </c>
    </row>
    <row r="502" ht="15" customHeight="1" s="22">
      <c r="A502" s="38" t="n"/>
      <c r="B502" s="52">
        <f>IF(A502="","",DATE(YEAR(A502),MONTH(A502),1))</f>
        <v/>
      </c>
      <c r="C502" s="37" t="n"/>
      <c r="D502" s="42">
        <f>IF(C502="","",IFERROR(INDEX(Perguntas!$B$2:$B$31,MATCH(C502,Perguntas!$A$2:$A$31,0)),"ID inválido"))</f>
        <v/>
      </c>
      <c r="E502" s="42">
        <f>IF(C502="","",IFERROR(INDEX(Perguntas!$C$2:$C$31,MATCH(C502,Perguntas!$A$2:$A$31,0)),""))</f>
        <v/>
      </c>
      <c r="F502" s="37" t="n"/>
      <c r="G502" s="37" t="n"/>
      <c r="H502" s="53" t="n"/>
      <c r="I502" s="53" t="n"/>
      <c r="J502" s="37" t="n"/>
      <c r="K502" s="53" t="n"/>
      <c r="L502" s="53" t="n"/>
      <c r="M502" s="53" t="n"/>
      <c r="N502" s="54" t="n"/>
      <c r="O502" s="55">
        <f>IF(COUNTA(A502,C502,F502,G502)=0,"",IF(OR(A502="",C502="",F502="",G502=""),"INCOMPLETO",IF(COUNTIF(Perguntas!$A$2:$A$31,C502)=0,"ID INVÁLIDO",IF(COUNTIF(Perguntas!$A$22:$A$31,C502)&gt;0,"EXTRA",IF(INDEX(Perguntas!$C$2:$C$21,MATCH(C502,Perguntas!$A$2:$A$21,0))="","PERGUNTA VAZIA",IF(COUNTIFS(Plataformas!$A$2:$A$7,F502,Plataformas!$C$2:$C$7,"Sim")=0,"FORA DO PLANO",IF(COUNTIFS($B$2:B502,B502,$C$2:C502,C502,$F$2:F502,F502)&gt;1,"DUPLICADO","OK")))))))</f>
        <v/>
      </c>
    </row>
    <row r="503" ht="15" customHeight="1" s="22">
      <c r="A503" s="38" t="n"/>
      <c r="B503" s="56">
        <f>IF(A503="","",DATE(YEAR(A503),MONTH(A503),1))</f>
        <v/>
      </c>
      <c r="C503" s="37" t="n"/>
      <c r="D503" s="43">
        <f>IF(C503="","",IFERROR(INDEX(Perguntas!$B$2:$B$31,MATCH(C503,Perguntas!$A$2:$A$31,0)),"ID inválido"))</f>
        <v/>
      </c>
      <c r="E503" s="43">
        <f>IF(C503="","",IFERROR(INDEX(Perguntas!$C$2:$C$31,MATCH(C503,Perguntas!$A$2:$A$31,0)),""))</f>
        <v/>
      </c>
      <c r="F503" s="37" t="n"/>
      <c r="G503" s="37" t="n"/>
      <c r="H503" s="53" t="n"/>
      <c r="I503" s="53" t="n"/>
      <c r="J503" s="37" t="n"/>
      <c r="K503" s="53" t="n"/>
      <c r="L503" s="53" t="n"/>
      <c r="M503" s="53" t="n"/>
      <c r="N503" s="54" t="n"/>
      <c r="O503" s="57">
        <f>IF(COUNTA(A503,C503,F503,G503)=0,"",IF(OR(A503="",C503="",F503="",G503=""),"INCOMPLETO",IF(COUNTIF(Perguntas!$A$2:$A$31,C503)=0,"ID INVÁLIDO",IF(COUNTIF(Perguntas!$A$22:$A$31,C503)&gt;0,"EXTRA",IF(INDEX(Perguntas!$C$2:$C$21,MATCH(C503,Perguntas!$A$2:$A$21,0))="","PERGUNTA VAZIA",IF(COUNTIFS(Plataformas!$A$2:$A$7,F503,Plataformas!$C$2:$C$7,"Sim")=0,"FORA DO PLANO",IF(COUNTIFS($B$2:B503,B503,$C$2:C503,C503,$F$2:F503,F503)&gt;1,"DUPLICADO","OK")))))))</f>
        <v/>
      </c>
    </row>
    <row r="504" ht="15" customHeight="1" s="22">
      <c r="A504" s="38" t="n"/>
      <c r="B504" s="52">
        <f>IF(A504="","",DATE(YEAR(A504),MONTH(A504),1))</f>
        <v/>
      </c>
      <c r="C504" s="37" t="n"/>
      <c r="D504" s="42">
        <f>IF(C504="","",IFERROR(INDEX(Perguntas!$B$2:$B$31,MATCH(C504,Perguntas!$A$2:$A$31,0)),"ID inválido"))</f>
        <v/>
      </c>
      <c r="E504" s="42">
        <f>IF(C504="","",IFERROR(INDEX(Perguntas!$C$2:$C$31,MATCH(C504,Perguntas!$A$2:$A$31,0)),""))</f>
        <v/>
      </c>
      <c r="F504" s="37" t="n"/>
      <c r="G504" s="37" t="n"/>
      <c r="H504" s="53" t="n"/>
      <c r="I504" s="53" t="n"/>
      <c r="J504" s="37" t="n"/>
      <c r="K504" s="53" t="n"/>
      <c r="L504" s="53" t="n"/>
      <c r="M504" s="53" t="n"/>
      <c r="N504" s="54" t="n"/>
      <c r="O504" s="55">
        <f>IF(COUNTA(A504,C504,F504,G504)=0,"",IF(OR(A504="",C504="",F504="",G504=""),"INCOMPLETO",IF(COUNTIF(Perguntas!$A$2:$A$31,C504)=0,"ID INVÁLIDO",IF(COUNTIF(Perguntas!$A$22:$A$31,C504)&gt;0,"EXTRA",IF(INDEX(Perguntas!$C$2:$C$21,MATCH(C504,Perguntas!$A$2:$A$21,0))="","PERGUNTA VAZIA",IF(COUNTIFS(Plataformas!$A$2:$A$7,F504,Plataformas!$C$2:$C$7,"Sim")=0,"FORA DO PLANO",IF(COUNTIFS($B$2:B504,B504,$C$2:C504,C504,$F$2:F504,F504)&gt;1,"DUPLICADO","OK")))))))</f>
        <v/>
      </c>
    </row>
    <row r="505" ht="15" customHeight="1" s="22">
      <c r="A505" s="38" t="n"/>
      <c r="B505" s="56">
        <f>IF(A505="","",DATE(YEAR(A505),MONTH(A505),1))</f>
        <v/>
      </c>
      <c r="C505" s="37" t="n"/>
      <c r="D505" s="43">
        <f>IF(C505="","",IFERROR(INDEX(Perguntas!$B$2:$B$31,MATCH(C505,Perguntas!$A$2:$A$31,0)),"ID inválido"))</f>
        <v/>
      </c>
      <c r="E505" s="43">
        <f>IF(C505="","",IFERROR(INDEX(Perguntas!$C$2:$C$31,MATCH(C505,Perguntas!$A$2:$A$31,0)),""))</f>
        <v/>
      </c>
      <c r="F505" s="37" t="n"/>
      <c r="G505" s="37" t="n"/>
      <c r="H505" s="53" t="n"/>
      <c r="I505" s="53" t="n"/>
      <c r="J505" s="37" t="n"/>
      <c r="K505" s="53" t="n"/>
      <c r="L505" s="53" t="n"/>
      <c r="M505" s="53" t="n"/>
      <c r="N505" s="54" t="n"/>
      <c r="O505" s="57">
        <f>IF(COUNTA(A505,C505,F505,G505)=0,"",IF(OR(A505="",C505="",F505="",G505=""),"INCOMPLETO",IF(COUNTIF(Perguntas!$A$2:$A$31,C505)=0,"ID INVÁLIDO",IF(COUNTIF(Perguntas!$A$22:$A$31,C505)&gt;0,"EXTRA",IF(INDEX(Perguntas!$C$2:$C$21,MATCH(C505,Perguntas!$A$2:$A$21,0))="","PERGUNTA VAZIA",IF(COUNTIFS(Plataformas!$A$2:$A$7,F505,Plataformas!$C$2:$C$7,"Sim")=0,"FORA DO PLANO",IF(COUNTIFS($B$2:B505,B505,$C$2:C505,C505,$F$2:F505,F505)&gt;1,"DUPLICADO","OK")))))))</f>
        <v/>
      </c>
    </row>
    <row r="506" ht="15" customHeight="1" s="22">
      <c r="A506" s="38" t="n"/>
      <c r="B506" s="52">
        <f>IF(A506="","",DATE(YEAR(A506),MONTH(A506),1))</f>
        <v/>
      </c>
      <c r="C506" s="37" t="n"/>
      <c r="D506" s="42">
        <f>IF(C506="","",IFERROR(INDEX(Perguntas!$B$2:$B$31,MATCH(C506,Perguntas!$A$2:$A$31,0)),"ID inválido"))</f>
        <v/>
      </c>
      <c r="E506" s="42">
        <f>IF(C506="","",IFERROR(INDEX(Perguntas!$C$2:$C$31,MATCH(C506,Perguntas!$A$2:$A$31,0)),""))</f>
        <v/>
      </c>
      <c r="F506" s="37" t="n"/>
      <c r="G506" s="37" t="n"/>
      <c r="H506" s="53" t="n"/>
      <c r="I506" s="53" t="n"/>
      <c r="J506" s="37" t="n"/>
      <c r="K506" s="53" t="n"/>
      <c r="L506" s="53" t="n"/>
      <c r="M506" s="53" t="n"/>
      <c r="N506" s="54" t="n"/>
      <c r="O506" s="55">
        <f>IF(COUNTA(A506,C506,F506,G506)=0,"",IF(OR(A506="",C506="",F506="",G506=""),"INCOMPLETO",IF(COUNTIF(Perguntas!$A$2:$A$31,C506)=0,"ID INVÁLIDO",IF(COUNTIF(Perguntas!$A$22:$A$31,C506)&gt;0,"EXTRA",IF(INDEX(Perguntas!$C$2:$C$21,MATCH(C506,Perguntas!$A$2:$A$21,0))="","PERGUNTA VAZIA",IF(COUNTIFS(Plataformas!$A$2:$A$7,F506,Plataformas!$C$2:$C$7,"Sim")=0,"FORA DO PLANO",IF(COUNTIFS($B$2:B506,B506,$C$2:C506,C506,$F$2:F506,F506)&gt;1,"DUPLICADO","OK")))))))</f>
        <v/>
      </c>
    </row>
    <row r="507" ht="15" customHeight="1" s="22">
      <c r="A507" s="38" t="n"/>
      <c r="B507" s="56">
        <f>IF(A507="","",DATE(YEAR(A507),MONTH(A507),1))</f>
        <v/>
      </c>
      <c r="C507" s="37" t="n"/>
      <c r="D507" s="43">
        <f>IF(C507="","",IFERROR(INDEX(Perguntas!$B$2:$B$31,MATCH(C507,Perguntas!$A$2:$A$31,0)),"ID inválido"))</f>
        <v/>
      </c>
      <c r="E507" s="43">
        <f>IF(C507="","",IFERROR(INDEX(Perguntas!$C$2:$C$31,MATCH(C507,Perguntas!$A$2:$A$31,0)),""))</f>
        <v/>
      </c>
      <c r="F507" s="37" t="n"/>
      <c r="G507" s="37" t="n"/>
      <c r="H507" s="53" t="n"/>
      <c r="I507" s="53" t="n"/>
      <c r="J507" s="37" t="n"/>
      <c r="K507" s="53" t="n"/>
      <c r="L507" s="53" t="n"/>
      <c r="M507" s="53" t="n"/>
      <c r="N507" s="54" t="n"/>
      <c r="O507" s="57">
        <f>IF(COUNTA(A507,C507,F507,G507)=0,"",IF(OR(A507="",C507="",F507="",G507=""),"INCOMPLETO",IF(COUNTIF(Perguntas!$A$2:$A$31,C507)=0,"ID INVÁLIDO",IF(COUNTIF(Perguntas!$A$22:$A$31,C507)&gt;0,"EXTRA",IF(INDEX(Perguntas!$C$2:$C$21,MATCH(C507,Perguntas!$A$2:$A$21,0))="","PERGUNTA VAZIA",IF(COUNTIFS(Plataformas!$A$2:$A$7,F507,Plataformas!$C$2:$C$7,"Sim")=0,"FORA DO PLANO",IF(COUNTIFS($B$2:B507,B507,$C$2:C507,C507,$F$2:F507,F507)&gt;1,"DUPLICADO","OK")))))))</f>
        <v/>
      </c>
    </row>
    <row r="508" ht="15" customHeight="1" s="22">
      <c r="A508" s="38" t="n"/>
      <c r="B508" s="52">
        <f>IF(A508="","",DATE(YEAR(A508),MONTH(A508),1))</f>
        <v/>
      </c>
      <c r="C508" s="37" t="n"/>
      <c r="D508" s="42">
        <f>IF(C508="","",IFERROR(INDEX(Perguntas!$B$2:$B$31,MATCH(C508,Perguntas!$A$2:$A$31,0)),"ID inválido"))</f>
        <v/>
      </c>
      <c r="E508" s="42">
        <f>IF(C508="","",IFERROR(INDEX(Perguntas!$C$2:$C$31,MATCH(C508,Perguntas!$A$2:$A$31,0)),""))</f>
        <v/>
      </c>
      <c r="F508" s="37" t="n"/>
      <c r="G508" s="37" t="n"/>
      <c r="H508" s="53" t="n"/>
      <c r="I508" s="53" t="n"/>
      <c r="J508" s="37" t="n"/>
      <c r="K508" s="53" t="n"/>
      <c r="L508" s="53" t="n"/>
      <c r="M508" s="53" t="n"/>
      <c r="N508" s="54" t="n"/>
      <c r="O508" s="55">
        <f>IF(COUNTA(A508,C508,F508,G508)=0,"",IF(OR(A508="",C508="",F508="",G508=""),"INCOMPLETO",IF(COUNTIF(Perguntas!$A$2:$A$31,C508)=0,"ID INVÁLIDO",IF(COUNTIF(Perguntas!$A$22:$A$31,C508)&gt;0,"EXTRA",IF(INDEX(Perguntas!$C$2:$C$21,MATCH(C508,Perguntas!$A$2:$A$21,0))="","PERGUNTA VAZIA",IF(COUNTIFS(Plataformas!$A$2:$A$7,F508,Plataformas!$C$2:$C$7,"Sim")=0,"FORA DO PLANO",IF(COUNTIFS($B$2:B508,B508,$C$2:C508,C508,$F$2:F508,F508)&gt;1,"DUPLICADO","OK")))))))</f>
        <v/>
      </c>
    </row>
    <row r="509" ht="15" customHeight="1" s="22">
      <c r="A509" s="38" t="n"/>
      <c r="B509" s="56">
        <f>IF(A509="","",DATE(YEAR(A509),MONTH(A509),1))</f>
        <v/>
      </c>
      <c r="C509" s="37" t="n"/>
      <c r="D509" s="43">
        <f>IF(C509="","",IFERROR(INDEX(Perguntas!$B$2:$B$31,MATCH(C509,Perguntas!$A$2:$A$31,0)),"ID inválido"))</f>
        <v/>
      </c>
      <c r="E509" s="43">
        <f>IF(C509="","",IFERROR(INDEX(Perguntas!$C$2:$C$31,MATCH(C509,Perguntas!$A$2:$A$31,0)),""))</f>
        <v/>
      </c>
      <c r="F509" s="37" t="n"/>
      <c r="G509" s="37" t="n"/>
      <c r="H509" s="53" t="n"/>
      <c r="I509" s="53" t="n"/>
      <c r="J509" s="37" t="n"/>
      <c r="K509" s="53" t="n"/>
      <c r="L509" s="53" t="n"/>
      <c r="M509" s="53" t="n"/>
      <c r="N509" s="54" t="n"/>
      <c r="O509" s="57">
        <f>IF(COUNTA(A509,C509,F509,G509)=0,"",IF(OR(A509="",C509="",F509="",G509=""),"INCOMPLETO",IF(COUNTIF(Perguntas!$A$2:$A$31,C509)=0,"ID INVÁLIDO",IF(COUNTIF(Perguntas!$A$22:$A$31,C509)&gt;0,"EXTRA",IF(INDEX(Perguntas!$C$2:$C$21,MATCH(C509,Perguntas!$A$2:$A$21,0))="","PERGUNTA VAZIA",IF(COUNTIFS(Plataformas!$A$2:$A$7,F509,Plataformas!$C$2:$C$7,"Sim")=0,"FORA DO PLANO",IF(COUNTIFS($B$2:B509,B509,$C$2:C509,C509,$F$2:F509,F509)&gt;1,"DUPLICADO","OK")))))))</f>
        <v/>
      </c>
    </row>
    <row r="510" ht="15" customHeight="1" s="22">
      <c r="A510" s="38" t="n"/>
      <c r="B510" s="52">
        <f>IF(A510="","",DATE(YEAR(A510),MONTH(A510),1))</f>
        <v/>
      </c>
      <c r="C510" s="37" t="n"/>
      <c r="D510" s="42">
        <f>IF(C510="","",IFERROR(INDEX(Perguntas!$B$2:$B$31,MATCH(C510,Perguntas!$A$2:$A$31,0)),"ID inválido"))</f>
        <v/>
      </c>
      <c r="E510" s="42">
        <f>IF(C510="","",IFERROR(INDEX(Perguntas!$C$2:$C$31,MATCH(C510,Perguntas!$A$2:$A$31,0)),""))</f>
        <v/>
      </c>
      <c r="F510" s="37" t="n"/>
      <c r="G510" s="37" t="n"/>
      <c r="H510" s="53" t="n"/>
      <c r="I510" s="53" t="n"/>
      <c r="J510" s="37" t="n"/>
      <c r="K510" s="53" t="n"/>
      <c r="L510" s="53" t="n"/>
      <c r="M510" s="53" t="n"/>
      <c r="N510" s="54" t="n"/>
      <c r="O510" s="55">
        <f>IF(COUNTA(A510,C510,F510,G510)=0,"",IF(OR(A510="",C510="",F510="",G510=""),"INCOMPLETO",IF(COUNTIF(Perguntas!$A$2:$A$31,C510)=0,"ID INVÁLIDO",IF(COUNTIF(Perguntas!$A$22:$A$31,C510)&gt;0,"EXTRA",IF(INDEX(Perguntas!$C$2:$C$21,MATCH(C510,Perguntas!$A$2:$A$21,0))="","PERGUNTA VAZIA",IF(COUNTIFS(Plataformas!$A$2:$A$7,F510,Plataformas!$C$2:$C$7,"Sim")=0,"FORA DO PLANO",IF(COUNTIFS($B$2:B510,B510,$C$2:C510,C510,$F$2:F510,F510)&gt;1,"DUPLICADO","OK")))))))</f>
        <v/>
      </c>
    </row>
    <row r="511" ht="15" customHeight="1" s="22">
      <c r="A511" s="38" t="n"/>
      <c r="B511" s="56">
        <f>IF(A511="","",DATE(YEAR(A511),MONTH(A511),1))</f>
        <v/>
      </c>
      <c r="C511" s="37" t="n"/>
      <c r="D511" s="43">
        <f>IF(C511="","",IFERROR(INDEX(Perguntas!$B$2:$B$31,MATCH(C511,Perguntas!$A$2:$A$31,0)),"ID inválido"))</f>
        <v/>
      </c>
      <c r="E511" s="43">
        <f>IF(C511="","",IFERROR(INDEX(Perguntas!$C$2:$C$31,MATCH(C511,Perguntas!$A$2:$A$31,0)),""))</f>
        <v/>
      </c>
      <c r="F511" s="37" t="n"/>
      <c r="G511" s="37" t="n"/>
      <c r="H511" s="53" t="n"/>
      <c r="I511" s="53" t="n"/>
      <c r="J511" s="37" t="n"/>
      <c r="K511" s="53" t="n"/>
      <c r="L511" s="53" t="n"/>
      <c r="M511" s="53" t="n"/>
      <c r="N511" s="54" t="n"/>
      <c r="O511" s="57">
        <f>IF(COUNTA(A511,C511,F511,G511)=0,"",IF(OR(A511="",C511="",F511="",G511=""),"INCOMPLETO",IF(COUNTIF(Perguntas!$A$2:$A$31,C511)=0,"ID INVÁLIDO",IF(COUNTIF(Perguntas!$A$22:$A$31,C511)&gt;0,"EXTRA",IF(INDEX(Perguntas!$C$2:$C$21,MATCH(C511,Perguntas!$A$2:$A$21,0))="","PERGUNTA VAZIA",IF(COUNTIFS(Plataformas!$A$2:$A$7,F511,Plataformas!$C$2:$C$7,"Sim")=0,"FORA DO PLANO",IF(COUNTIFS($B$2:B511,B511,$C$2:C511,C511,$F$2:F511,F511)&gt;1,"DUPLICADO","OK")))))))</f>
        <v/>
      </c>
    </row>
    <row r="512" ht="15" customHeight="1" s="22">
      <c r="A512" s="38" t="n"/>
      <c r="B512" s="52">
        <f>IF(A512="","",DATE(YEAR(A512),MONTH(A512),1))</f>
        <v/>
      </c>
      <c r="C512" s="37" t="n"/>
      <c r="D512" s="42">
        <f>IF(C512="","",IFERROR(INDEX(Perguntas!$B$2:$B$31,MATCH(C512,Perguntas!$A$2:$A$31,0)),"ID inválido"))</f>
        <v/>
      </c>
      <c r="E512" s="42">
        <f>IF(C512="","",IFERROR(INDEX(Perguntas!$C$2:$C$31,MATCH(C512,Perguntas!$A$2:$A$31,0)),""))</f>
        <v/>
      </c>
      <c r="F512" s="37" t="n"/>
      <c r="G512" s="37" t="n"/>
      <c r="H512" s="53" t="n"/>
      <c r="I512" s="53" t="n"/>
      <c r="J512" s="37" t="n"/>
      <c r="K512" s="53" t="n"/>
      <c r="L512" s="53" t="n"/>
      <c r="M512" s="53" t="n"/>
      <c r="N512" s="54" t="n"/>
      <c r="O512" s="55">
        <f>IF(COUNTA(A512,C512,F512,G512)=0,"",IF(OR(A512="",C512="",F512="",G512=""),"INCOMPLETO",IF(COUNTIF(Perguntas!$A$2:$A$31,C512)=0,"ID INVÁLIDO",IF(COUNTIF(Perguntas!$A$22:$A$31,C512)&gt;0,"EXTRA",IF(INDEX(Perguntas!$C$2:$C$21,MATCH(C512,Perguntas!$A$2:$A$21,0))="","PERGUNTA VAZIA",IF(COUNTIFS(Plataformas!$A$2:$A$7,F512,Plataformas!$C$2:$C$7,"Sim")=0,"FORA DO PLANO",IF(COUNTIFS($B$2:B512,B512,$C$2:C512,C512,$F$2:F512,F512)&gt;1,"DUPLICADO","OK")))))))</f>
        <v/>
      </c>
    </row>
    <row r="513" ht="15" customHeight="1" s="22">
      <c r="A513" s="38" t="n"/>
      <c r="B513" s="56">
        <f>IF(A513="","",DATE(YEAR(A513),MONTH(A513),1))</f>
        <v/>
      </c>
      <c r="C513" s="37" t="n"/>
      <c r="D513" s="43">
        <f>IF(C513="","",IFERROR(INDEX(Perguntas!$B$2:$B$31,MATCH(C513,Perguntas!$A$2:$A$31,0)),"ID inválido"))</f>
        <v/>
      </c>
      <c r="E513" s="43">
        <f>IF(C513="","",IFERROR(INDEX(Perguntas!$C$2:$C$31,MATCH(C513,Perguntas!$A$2:$A$31,0)),""))</f>
        <v/>
      </c>
      <c r="F513" s="37" t="n"/>
      <c r="G513" s="37" t="n"/>
      <c r="H513" s="53" t="n"/>
      <c r="I513" s="53" t="n"/>
      <c r="J513" s="37" t="n"/>
      <c r="K513" s="53" t="n"/>
      <c r="L513" s="53" t="n"/>
      <c r="M513" s="53" t="n"/>
      <c r="N513" s="54" t="n"/>
      <c r="O513" s="57">
        <f>IF(COUNTA(A513,C513,F513,G513)=0,"",IF(OR(A513="",C513="",F513="",G513=""),"INCOMPLETO",IF(COUNTIF(Perguntas!$A$2:$A$31,C513)=0,"ID INVÁLIDO",IF(COUNTIF(Perguntas!$A$22:$A$31,C513)&gt;0,"EXTRA",IF(INDEX(Perguntas!$C$2:$C$21,MATCH(C513,Perguntas!$A$2:$A$21,0))="","PERGUNTA VAZIA",IF(COUNTIFS(Plataformas!$A$2:$A$7,F513,Plataformas!$C$2:$C$7,"Sim")=0,"FORA DO PLANO",IF(COUNTIFS($B$2:B513,B513,$C$2:C513,C513,$F$2:F513,F513)&gt;1,"DUPLICADO","OK")))))))</f>
        <v/>
      </c>
    </row>
    <row r="514" ht="15" customHeight="1" s="22">
      <c r="A514" s="38" t="n"/>
      <c r="B514" s="52">
        <f>IF(A514="","",DATE(YEAR(A514),MONTH(A514),1))</f>
        <v/>
      </c>
      <c r="C514" s="37" t="n"/>
      <c r="D514" s="42">
        <f>IF(C514="","",IFERROR(INDEX(Perguntas!$B$2:$B$31,MATCH(C514,Perguntas!$A$2:$A$31,0)),"ID inválido"))</f>
        <v/>
      </c>
      <c r="E514" s="42">
        <f>IF(C514="","",IFERROR(INDEX(Perguntas!$C$2:$C$31,MATCH(C514,Perguntas!$A$2:$A$31,0)),""))</f>
        <v/>
      </c>
      <c r="F514" s="37" t="n"/>
      <c r="G514" s="37" t="n"/>
      <c r="H514" s="53" t="n"/>
      <c r="I514" s="53" t="n"/>
      <c r="J514" s="37" t="n"/>
      <c r="K514" s="53" t="n"/>
      <c r="L514" s="53" t="n"/>
      <c r="M514" s="53" t="n"/>
      <c r="N514" s="54" t="n"/>
      <c r="O514" s="55">
        <f>IF(COUNTA(A514,C514,F514,G514)=0,"",IF(OR(A514="",C514="",F514="",G514=""),"INCOMPLETO",IF(COUNTIF(Perguntas!$A$2:$A$31,C514)=0,"ID INVÁLIDO",IF(COUNTIF(Perguntas!$A$22:$A$31,C514)&gt;0,"EXTRA",IF(INDEX(Perguntas!$C$2:$C$21,MATCH(C514,Perguntas!$A$2:$A$21,0))="","PERGUNTA VAZIA",IF(COUNTIFS(Plataformas!$A$2:$A$7,F514,Plataformas!$C$2:$C$7,"Sim")=0,"FORA DO PLANO",IF(COUNTIFS($B$2:B514,B514,$C$2:C514,C514,$F$2:F514,F514)&gt;1,"DUPLICADO","OK")))))))</f>
        <v/>
      </c>
    </row>
    <row r="515" ht="15" customHeight="1" s="22">
      <c r="A515" s="38" t="n"/>
      <c r="B515" s="56">
        <f>IF(A515="","",DATE(YEAR(A515),MONTH(A515),1))</f>
        <v/>
      </c>
      <c r="C515" s="37" t="n"/>
      <c r="D515" s="43">
        <f>IF(C515="","",IFERROR(INDEX(Perguntas!$B$2:$B$31,MATCH(C515,Perguntas!$A$2:$A$31,0)),"ID inválido"))</f>
        <v/>
      </c>
      <c r="E515" s="43">
        <f>IF(C515="","",IFERROR(INDEX(Perguntas!$C$2:$C$31,MATCH(C515,Perguntas!$A$2:$A$31,0)),""))</f>
        <v/>
      </c>
      <c r="F515" s="37" t="n"/>
      <c r="G515" s="37" t="n"/>
      <c r="H515" s="53" t="n"/>
      <c r="I515" s="53" t="n"/>
      <c r="J515" s="37" t="n"/>
      <c r="K515" s="53" t="n"/>
      <c r="L515" s="53" t="n"/>
      <c r="M515" s="53" t="n"/>
      <c r="N515" s="54" t="n"/>
      <c r="O515" s="57">
        <f>IF(COUNTA(A515,C515,F515,G515)=0,"",IF(OR(A515="",C515="",F515="",G515=""),"INCOMPLETO",IF(COUNTIF(Perguntas!$A$2:$A$31,C515)=0,"ID INVÁLIDO",IF(COUNTIF(Perguntas!$A$22:$A$31,C515)&gt;0,"EXTRA",IF(INDEX(Perguntas!$C$2:$C$21,MATCH(C515,Perguntas!$A$2:$A$21,0))="","PERGUNTA VAZIA",IF(COUNTIFS(Plataformas!$A$2:$A$7,F515,Plataformas!$C$2:$C$7,"Sim")=0,"FORA DO PLANO",IF(COUNTIFS($B$2:B515,B515,$C$2:C515,C515,$F$2:F515,F515)&gt;1,"DUPLICADO","OK")))))))</f>
        <v/>
      </c>
    </row>
    <row r="516" ht="15" customHeight="1" s="22">
      <c r="A516" s="38" t="n"/>
      <c r="B516" s="52">
        <f>IF(A516="","",DATE(YEAR(A516),MONTH(A516),1))</f>
        <v/>
      </c>
      <c r="C516" s="37" t="n"/>
      <c r="D516" s="42">
        <f>IF(C516="","",IFERROR(INDEX(Perguntas!$B$2:$B$31,MATCH(C516,Perguntas!$A$2:$A$31,0)),"ID inválido"))</f>
        <v/>
      </c>
      <c r="E516" s="42">
        <f>IF(C516="","",IFERROR(INDEX(Perguntas!$C$2:$C$31,MATCH(C516,Perguntas!$A$2:$A$31,0)),""))</f>
        <v/>
      </c>
      <c r="F516" s="37" t="n"/>
      <c r="G516" s="37" t="n"/>
      <c r="H516" s="53" t="n"/>
      <c r="I516" s="53" t="n"/>
      <c r="J516" s="37" t="n"/>
      <c r="K516" s="53" t="n"/>
      <c r="L516" s="53" t="n"/>
      <c r="M516" s="53" t="n"/>
      <c r="N516" s="54" t="n"/>
      <c r="O516" s="55">
        <f>IF(COUNTA(A516,C516,F516,G516)=0,"",IF(OR(A516="",C516="",F516="",G516=""),"INCOMPLETO",IF(COUNTIF(Perguntas!$A$2:$A$31,C516)=0,"ID INVÁLIDO",IF(COUNTIF(Perguntas!$A$22:$A$31,C516)&gt;0,"EXTRA",IF(INDEX(Perguntas!$C$2:$C$21,MATCH(C516,Perguntas!$A$2:$A$21,0))="","PERGUNTA VAZIA",IF(COUNTIFS(Plataformas!$A$2:$A$7,F516,Plataformas!$C$2:$C$7,"Sim")=0,"FORA DO PLANO",IF(COUNTIFS($B$2:B516,B516,$C$2:C516,C516,$F$2:F516,F516)&gt;1,"DUPLICADO","OK")))))))</f>
        <v/>
      </c>
    </row>
    <row r="517" ht="15" customHeight="1" s="22">
      <c r="A517" s="38" t="n"/>
      <c r="B517" s="56">
        <f>IF(A517="","",DATE(YEAR(A517),MONTH(A517),1))</f>
        <v/>
      </c>
      <c r="C517" s="37" t="n"/>
      <c r="D517" s="43">
        <f>IF(C517="","",IFERROR(INDEX(Perguntas!$B$2:$B$31,MATCH(C517,Perguntas!$A$2:$A$31,0)),"ID inválido"))</f>
        <v/>
      </c>
      <c r="E517" s="43">
        <f>IF(C517="","",IFERROR(INDEX(Perguntas!$C$2:$C$31,MATCH(C517,Perguntas!$A$2:$A$31,0)),""))</f>
        <v/>
      </c>
      <c r="F517" s="37" t="n"/>
      <c r="G517" s="37" t="n"/>
      <c r="H517" s="53" t="n"/>
      <c r="I517" s="53" t="n"/>
      <c r="J517" s="37" t="n"/>
      <c r="K517" s="53" t="n"/>
      <c r="L517" s="53" t="n"/>
      <c r="M517" s="53" t="n"/>
      <c r="N517" s="54" t="n"/>
      <c r="O517" s="57">
        <f>IF(COUNTA(A517,C517,F517,G517)=0,"",IF(OR(A517="",C517="",F517="",G517=""),"INCOMPLETO",IF(COUNTIF(Perguntas!$A$2:$A$31,C517)=0,"ID INVÁLIDO",IF(COUNTIF(Perguntas!$A$22:$A$31,C517)&gt;0,"EXTRA",IF(INDEX(Perguntas!$C$2:$C$21,MATCH(C517,Perguntas!$A$2:$A$21,0))="","PERGUNTA VAZIA",IF(COUNTIFS(Plataformas!$A$2:$A$7,F517,Plataformas!$C$2:$C$7,"Sim")=0,"FORA DO PLANO",IF(COUNTIFS($B$2:B517,B517,$C$2:C517,C517,$F$2:F517,F517)&gt;1,"DUPLICADO","OK")))))))</f>
        <v/>
      </c>
    </row>
    <row r="518" ht="15" customHeight="1" s="22">
      <c r="A518" s="38" t="n"/>
      <c r="B518" s="52">
        <f>IF(A518="","",DATE(YEAR(A518),MONTH(A518),1))</f>
        <v/>
      </c>
      <c r="C518" s="37" t="n"/>
      <c r="D518" s="42">
        <f>IF(C518="","",IFERROR(INDEX(Perguntas!$B$2:$B$31,MATCH(C518,Perguntas!$A$2:$A$31,0)),"ID inválido"))</f>
        <v/>
      </c>
      <c r="E518" s="42">
        <f>IF(C518="","",IFERROR(INDEX(Perguntas!$C$2:$C$31,MATCH(C518,Perguntas!$A$2:$A$31,0)),""))</f>
        <v/>
      </c>
      <c r="F518" s="37" t="n"/>
      <c r="G518" s="37" t="n"/>
      <c r="H518" s="53" t="n"/>
      <c r="I518" s="53" t="n"/>
      <c r="J518" s="37" t="n"/>
      <c r="K518" s="53" t="n"/>
      <c r="L518" s="53" t="n"/>
      <c r="M518" s="53" t="n"/>
      <c r="N518" s="54" t="n"/>
      <c r="O518" s="55">
        <f>IF(COUNTA(A518,C518,F518,G518)=0,"",IF(OR(A518="",C518="",F518="",G518=""),"INCOMPLETO",IF(COUNTIF(Perguntas!$A$2:$A$31,C518)=0,"ID INVÁLIDO",IF(COUNTIF(Perguntas!$A$22:$A$31,C518)&gt;0,"EXTRA",IF(INDEX(Perguntas!$C$2:$C$21,MATCH(C518,Perguntas!$A$2:$A$21,0))="","PERGUNTA VAZIA",IF(COUNTIFS(Plataformas!$A$2:$A$7,F518,Plataformas!$C$2:$C$7,"Sim")=0,"FORA DO PLANO",IF(COUNTIFS($B$2:B518,B518,$C$2:C518,C518,$F$2:F518,F518)&gt;1,"DUPLICADO","OK")))))))</f>
        <v/>
      </c>
    </row>
    <row r="519" ht="15" customHeight="1" s="22">
      <c r="A519" s="38" t="n"/>
      <c r="B519" s="56">
        <f>IF(A519="","",DATE(YEAR(A519),MONTH(A519),1))</f>
        <v/>
      </c>
      <c r="C519" s="37" t="n"/>
      <c r="D519" s="43">
        <f>IF(C519="","",IFERROR(INDEX(Perguntas!$B$2:$B$31,MATCH(C519,Perguntas!$A$2:$A$31,0)),"ID inválido"))</f>
        <v/>
      </c>
      <c r="E519" s="43">
        <f>IF(C519="","",IFERROR(INDEX(Perguntas!$C$2:$C$31,MATCH(C519,Perguntas!$A$2:$A$31,0)),""))</f>
        <v/>
      </c>
      <c r="F519" s="37" t="n"/>
      <c r="G519" s="37" t="n"/>
      <c r="H519" s="53" t="n"/>
      <c r="I519" s="53" t="n"/>
      <c r="J519" s="37" t="n"/>
      <c r="K519" s="53" t="n"/>
      <c r="L519" s="53" t="n"/>
      <c r="M519" s="53" t="n"/>
      <c r="N519" s="54" t="n"/>
      <c r="O519" s="57">
        <f>IF(COUNTA(A519,C519,F519,G519)=0,"",IF(OR(A519="",C519="",F519="",G519=""),"INCOMPLETO",IF(COUNTIF(Perguntas!$A$2:$A$31,C519)=0,"ID INVÁLIDO",IF(COUNTIF(Perguntas!$A$22:$A$31,C519)&gt;0,"EXTRA",IF(INDEX(Perguntas!$C$2:$C$21,MATCH(C519,Perguntas!$A$2:$A$21,0))="","PERGUNTA VAZIA",IF(COUNTIFS(Plataformas!$A$2:$A$7,F519,Plataformas!$C$2:$C$7,"Sim")=0,"FORA DO PLANO",IF(COUNTIFS($B$2:B519,B519,$C$2:C519,C519,$F$2:F519,F519)&gt;1,"DUPLICADO","OK")))))))</f>
        <v/>
      </c>
    </row>
    <row r="520" ht="15" customHeight="1" s="22">
      <c r="A520" s="38" t="n"/>
      <c r="B520" s="52">
        <f>IF(A520="","",DATE(YEAR(A520),MONTH(A520),1))</f>
        <v/>
      </c>
      <c r="C520" s="37" t="n"/>
      <c r="D520" s="42">
        <f>IF(C520="","",IFERROR(INDEX(Perguntas!$B$2:$B$31,MATCH(C520,Perguntas!$A$2:$A$31,0)),"ID inválido"))</f>
        <v/>
      </c>
      <c r="E520" s="42">
        <f>IF(C520="","",IFERROR(INDEX(Perguntas!$C$2:$C$31,MATCH(C520,Perguntas!$A$2:$A$31,0)),""))</f>
        <v/>
      </c>
      <c r="F520" s="37" t="n"/>
      <c r="G520" s="37" t="n"/>
      <c r="H520" s="53" t="n"/>
      <c r="I520" s="53" t="n"/>
      <c r="J520" s="37" t="n"/>
      <c r="K520" s="53" t="n"/>
      <c r="L520" s="53" t="n"/>
      <c r="M520" s="53" t="n"/>
      <c r="N520" s="54" t="n"/>
      <c r="O520" s="55">
        <f>IF(COUNTA(A520,C520,F520,G520)=0,"",IF(OR(A520="",C520="",F520="",G520=""),"INCOMPLETO",IF(COUNTIF(Perguntas!$A$2:$A$31,C520)=0,"ID INVÁLIDO",IF(COUNTIF(Perguntas!$A$22:$A$31,C520)&gt;0,"EXTRA",IF(INDEX(Perguntas!$C$2:$C$21,MATCH(C520,Perguntas!$A$2:$A$21,0))="","PERGUNTA VAZIA",IF(COUNTIFS(Plataformas!$A$2:$A$7,F520,Plataformas!$C$2:$C$7,"Sim")=0,"FORA DO PLANO",IF(COUNTIFS($B$2:B520,B520,$C$2:C520,C520,$F$2:F520,F520)&gt;1,"DUPLICADO","OK")))))))</f>
        <v/>
      </c>
    </row>
    <row r="521" ht="15" customHeight="1" s="22">
      <c r="A521" s="38" t="n"/>
      <c r="B521" s="56">
        <f>IF(A521="","",DATE(YEAR(A521),MONTH(A521),1))</f>
        <v/>
      </c>
      <c r="C521" s="37" t="n"/>
      <c r="D521" s="43">
        <f>IF(C521="","",IFERROR(INDEX(Perguntas!$B$2:$B$31,MATCH(C521,Perguntas!$A$2:$A$31,0)),"ID inválido"))</f>
        <v/>
      </c>
      <c r="E521" s="43">
        <f>IF(C521="","",IFERROR(INDEX(Perguntas!$C$2:$C$31,MATCH(C521,Perguntas!$A$2:$A$31,0)),""))</f>
        <v/>
      </c>
      <c r="F521" s="37" t="n"/>
      <c r="G521" s="37" t="n"/>
      <c r="H521" s="53" t="n"/>
      <c r="I521" s="53" t="n"/>
      <c r="J521" s="37" t="n"/>
      <c r="K521" s="53" t="n"/>
      <c r="L521" s="53" t="n"/>
      <c r="M521" s="53" t="n"/>
      <c r="N521" s="54" t="n"/>
      <c r="O521" s="57">
        <f>IF(COUNTA(A521,C521,F521,G521)=0,"",IF(OR(A521="",C521="",F521="",G521=""),"INCOMPLETO",IF(COUNTIF(Perguntas!$A$2:$A$31,C521)=0,"ID INVÁLIDO",IF(COUNTIF(Perguntas!$A$22:$A$31,C521)&gt;0,"EXTRA",IF(INDEX(Perguntas!$C$2:$C$21,MATCH(C521,Perguntas!$A$2:$A$21,0))="","PERGUNTA VAZIA",IF(COUNTIFS(Plataformas!$A$2:$A$7,F521,Plataformas!$C$2:$C$7,"Sim")=0,"FORA DO PLANO",IF(COUNTIFS($B$2:B521,B521,$C$2:C521,C521,$F$2:F521,F521)&gt;1,"DUPLICADO","OK")))))))</f>
        <v/>
      </c>
    </row>
    <row r="522" ht="15" customHeight="1" s="22">
      <c r="A522" s="38" t="n"/>
      <c r="B522" s="52">
        <f>IF(A522="","",DATE(YEAR(A522),MONTH(A522),1))</f>
        <v/>
      </c>
      <c r="C522" s="37" t="n"/>
      <c r="D522" s="42">
        <f>IF(C522="","",IFERROR(INDEX(Perguntas!$B$2:$B$31,MATCH(C522,Perguntas!$A$2:$A$31,0)),"ID inválido"))</f>
        <v/>
      </c>
      <c r="E522" s="42">
        <f>IF(C522="","",IFERROR(INDEX(Perguntas!$C$2:$C$31,MATCH(C522,Perguntas!$A$2:$A$31,0)),""))</f>
        <v/>
      </c>
      <c r="F522" s="37" t="n"/>
      <c r="G522" s="37" t="n"/>
      <c r="H522" s="53" t="n"/>
      <c r="I522" s="53" t="n"/>
      <c r="J522" s="37" t="n"/>
      <c r="K522" s="53" t="n"/>
      <c r="L522" s="53" t="n"/>
      <c r="M522" s="53" t="n"/>
      <c r="N522" s="54" t="n"/>
      <c r="O522" s="55">
        <f>IF(COUNTA(A522,C522,F522,G522)=0,"",IF(OR(A522="",C522="",F522="",G522=""),"INCOMPLETO",IF(COUNTIF(Perguntas!$A$2:$A$31,C522)=0,"ID INVÁLIDO",IF(COUNTIF(Perguntas!$A$22:$A$31,C522)&gt;0,"EXTRA",IF(INDEX(Perguntas!$C$2:$C$21,MATCH(C522,Perguntas!$A$2:$A$21,0))="","PERGUNTA VAZIA",IF(COUNTIFS(Plataformas!$A$2:$A$7,F522,Plataformas!$C$2:$C$7,"Sim")=0,"FORA DO PLANO",IF(COUNTIFS($B$2:B522,B522,$C$2:C522,C522,$F$2:F522,F522)&gt;1,"DUPLICADO","OK")))))))</f>
        <v/>
      </c>
    </row>
    <row r="523" ht="15" customHeight="1" s="22">
      <c r="A523" s="38" t="n"/>
      <c r="B523" s="56">
        <f>IF(A523="","",DATE(YEAR(A523),MONTH(A523),1))</f>
        <v/>
      </c>
      <c r="C523" s="37" t="n"/>
      <c r="D523" s="43">
        <f>IF(C523="","",IFERROR(INDEX(Perguntas!$B$2:$B$31,MATCH(C523,Perguntas!$A$2:$A$31,0)),"ID inválido"))</f>
        <v/>
      </c>
      <c r="E523" s="43">
        <f>IF(C523="","",IFERROR(INDEX(Perguntas!$C$2:$C$31,MATCH(C523,Perguntas!$A$2:$A$31,0)),""))</f>
        <v/>
      </c>
      <c r="F523" s="37" t="n"/>
      <c r="G523" s="37" t="n"/>
      <c r="H523" s="53" t="n"/>
      <c r="I523" s="53" t="n"/>
      <c r="J523" s="37" t="n"/>
      <c r="K523" s="53" t="n"/>
      <c r="L523" s="53" t="n"/>
      <c r="M523" s="53" t="n"/>
      <c r="N523" s="54" t="n"/>
      <c r="O523" s="57">
        <f>IF(COUNTA(A523,C523,F523,G523)=0,"",IF(OR(A523="",C523="",F523="",G523=""),"INCOMPLETO",IF(COUNTIF(Perguntas!$A$2:$A$31,C523)=0,"ID INVÁLIDO",IF(COUNTIF(Perguntas!$A$22:$A$31,C523)&gt;0,"EXTRA",IF(INDEX(Perguntas!$C$2:$C$21,MATCH(C523,Perguntas!$A$2:$A$21,0))="","PERGUNTA VAZIA",IF(COUNTIFS(Plataformas!$A$2:$A$7,F523,Plataformas!$C$2:$C$7,"Sim")=0,"FORA DO PLANO",IF(COUNTIFS($B$2:B523,B523,$C$2:C523,C523,$F$2:F523,F523)&gt;1,"DUPLICADO","OK")))))))</f>
        <v/>
      </c>
    </row>
    <row r="524" ht="15" customHeight="1" s="22">
      <c r="A524" s="38" t="n"/>
      <c r="B524" s="52">
        <f>IF(A524="","",DATE(YEAR(A524),MONTH(A524),1))</f>
        <v/>
      </c>
      <c r="C524" s="37" t="n"/>
      <c r="D524" s="42">
        <f>IF(C524="","",IFERROR(INDEX(Perguntas!$B$2:$B$31,MATCH(C524,Perguntas!$A$2:$A$31,0)),"ID inválido"))</f>
        <v/>
      </c>
      <c r="E524" s="42">
        <f>IF(C524="","",IFERROR(INDEX(Perguntas!$C$2:$C$31,MATCH(C524,Perguntas!$A$2:$A$31,0)),""))</f>
        <v/>
      </c>
      <c r="F524" s="37" t="n"/>
      <c r="G524" s="37" t="n"/>
      <c r="H524" s="53" t="n"/>
      <c r="I524" s="53" t="n"/>
      <c r="J524" s="37" t="n"/>
      <c r="K524" s="53" t="n"/>
      <c r="L524" s="53" t="n"/>
      <c r="M524" s="53" t="n"/>
      <c r="N524" s="54" t="n"/>
      <c r="O524" s="55">
        <f>IF(COUNTA(A524,C524,F524,G524)=0,"",IF(OR(A524="",C524="",F524="",G524=""),"INCOMPLETO",IF(COUNTIF(Perguntas!$A$2:$A$31,C524)=0,"ID INVÁLIDO",IF(COUNTIF(Perguntas!$A$22:$A$31,C524)&gt;0,"EXTRA",IF(INDEX(Perguntas!$C$2:$C$21,MATCH(C524,Perguntas!$A$2:$A$21,0))="","PERGUNTA VAZIA",IF(COUNTIFS(Plataformas!$A$2:$A$7,F524,Plataformas!$C$2:$C$7,"Sim")=0,"FORA DO PLANO",IF(COUNTIFS($B$2:B524,B524,$C$2:C524,C524,$F$2:F524,F524)&gt;1,"DUPLICADO","OK")))))))</f>
        <v/>
      </c>
    </row>
    <row r="525" ht="15" customHeight="1" s="22">
      <c r="A525" s="38" t="n"/>
      <c r="B525" s="56">
        <f>IF(A525="","",DATE(YEAR(A525),MONTH(A525),1))</f>
        <v/>
      </c>
      <c r="C525" s="37" t="n"/>
      <c r="D525" s="43">
        <f>IF(C525="","",IFERROR(INDEX(Perguntas!$B$2:$B$31,MATCH(C525,Perguntas!$A$2:$A$31,0)),"ID inválido"))</f>
        <v/>
      </c>
      <c r="E525" s="43">
        <f>IF(C525="","",IFERROR(INDEX(Perguntas!$C$2:$C$31,MATCH(C525,Perguntas!$A$2:$A$31,0)),""))</f>
        <v/>
      </c>
      <c r="F525" s="37" t="n"/>
      <c r="G525" s="37" t="n"/>
      <c r="H525" s="53" t="n"/>
      <c r="I525" s="53" t="n"/>
      <c r="J525" s="37" t="n"/>
      <c r="K525" s="53" t="n"/>
      <c r="L525" s="53" t="n"/>
      <c r="M525" s="53" t="n"/>
      <c r="N525" s="54" t="n"/>
      <c r="O525" s="57">
        <f>IF(COUNTA(A525,C525,F525,G525)=0,"",IF(OR(A525="",C525="",F525="",G525=""),"INCOMPLETO",IF(COUNTIF(Perguntas!$A$2:$A$31,C525)=0,"ID INVÁLIDO",IF(COUNTIF(Perguntas!$A$22:$A$31,C525)&gt;0,"EXTRA",IF(INDEX(Perguntas!$C$2:$C$21,MATCH(C525,Perguntas!$A$2:$A$21,0))="","PERGUNTA VAZIA",IF(COUNTIFS(Plataformas!$A$2:$A$7,F525,Plataformas!$C$2:$C$7,"Sim")=0,"FORA DO PLANO",IF(COUNTIFS($B$2:B525,B525,$C$2:C525,C525,$F$2:F525,F525)&gt;1,"DUPLICADO","OK")))))))</f>
        <v/>
      </c>
    </row>
    <row r="526" ht="15" customHeight="1" s="22">
      <c r="A526" s="38" t="n"/>
      <c r="B526" s="52">
        <f>IF(A526="","",DATE(YEAR(A526),MONTH(A526),1))</f>
        <v/>
      </c>
      <c r="C526" s="37" t="n"/>
      <c r="D526" s="42">
        <f>IF(C526="","",IFERROR(INDEX(Perguntas!$B$2:$B$31,MATCH(C526,Perguntas!$A$2:$A$31,0)),"ID inválido"))</f>
        <v/>
      </c>
      <c r="E526" s="42">
        <f>IF(C526="","",IFERROR(INDEX(Perguntas!$C$2:$C$31,MATCH(C526,Perguntas!$A$2:$A$31,0)),""))</f>
        <v/>
      </c>
      <c r="F526" s="37" t="n"/>
      <c r="G526" s="37" t="n"/>
      <c r="H526" s="53" t="n"/>
      <c r="I526" s="53" t="n"/>
      <c r="J526" s="37" t="n"/>
      <c r="K526" s="53" t="n"/>
      <c r="L526" s="53" t="n"/>
      <c r="M526" s="53" t="n"/>
      <c r="N526" s="54" t="n"/>
      <c r="O526" s="55">
        <f>IF(COUNTA(A526,C526,F526,G526)=0,"",IF(OR(A526="",C526="",F526="",G526=""),"INCOMPLETO",IF(COUNTIF(Perguntas!$A$2:$A$31,C526)=0,"ID INVÁLIDO",IF(COUNTIF(Perguntas!$A$22:$A$31,C526)&gt;0,"EXTRA",IF(INDEX(Perguntas!$C$2:$C$21,MATCH(C526,Perguntas!$A$2:$A$21,0))="","PERGUNTA VAZIA",IF(COUNTIFS(Plataformas!$A$2:$A$7,F526,Plataformas!$C$2:$C$7,"Sim")=0,"FORA DO PLANO",IF(COUNTIFS($B$2:B526,B526,$C$2:C526,C526,$F$2:F526,F526)&gt;1,"DUPLICADO","OK")))))))</f>
        <v/>
      </c>
    </row>
    <row r="527" ht="15" customHeight="1" s="22">
      <c r="A527" s="38" t="n"/>
      <c r="B527" s="56">
        <f>IF(A527="","",DATE(YEAR(A527),MONTH(A527),1))</f>
        <v/>
      </c>
      <c r="C527" s="37" t="n"/>
      <c r="D527" s="43">
        <f>IF(C527="","",IFERROR(INDEX(Perguntas!$B$2:$B$31,MATCH(C527,Perguntas!$A$2:$A$31,0)),"ID inválido"))</f>
        <v/>
      </c>
      <c r="E527" s="43">
        <f>IF(C527="","",IFERROR(INDEX(Perguntas!$C$2:$C$31,MATCH(C527,Perguntas!$A$2:$A$31,0)),""))</f>
        <v/>
      </c>
      <c r="F527" s="37" t="n"/>
      <c r="G527" s="37" t="n"/>
      <c r="H527" s="53" t="n"/>
      <c r="I527" s="53" t="n"/>
      <c r="J527" s="37" t="n"/>
      <c r="K527" s="53" t="n"/>
      <c r="L527" s="53" t="n"/>
      <c r="M527" s="53" t="n"/>
      <c r="N527" s="54" t="n"/>
      <c r="O527" s="57">
        <f>IF(COUNTA(A527,C527,F527,G527)=0,"",IF(OR(A527="",C527="",F527="",G527=""),"INCOMPLETO",IF(COUNTIF(Perguntas!$A$2:$A$31,C527)=0,"ID INVÁLIDO",IF(COUNTIF(Perguntas!$A$22:$A$31,C527)&gt;0,"EXTRA",IF(INDEX(Perguntas!$C$2:$C$21,MATCH(C527,Perguntas!$A$2:$A$21,0))="","PERGUNTA VAZIA",IF(COUNTIFS(Plataformas!$A$2:$A$7,F527,Plataformas!$C$2:$C$7,"Sim")=0,"FORA DO PLANO",IF(COUNTIFS($B$2:B527,B527,$C$2:C527,C527,$F$2:F527,F527)&gt;1,"DUPLICADO","OK")))))))</f>
        <v/>
      </c>
    </row>
    <row r="528" ht="15" customHeight="1" s="22">
      <c r="A528" s="38" t="n"/>
      <c r="B528" s="52">
        <f>IF(A528="","",DATE(YEAR(A528),MONTH(A528),1))</f>
        <v/>
      </c>
      <c r="C528" s="37" t="n"/>
      <c r="D528" s="42">
        <f>IF(C528="","",IFERROR(INDEX(Perguntas!$B$2:$B$31,MATCH(C528,Perguntas!$A$2:$A$31,0)),"ID inválido"))</f>
        <v/>
      </c>
      <c r="E528" s="42">
        <f>IF(C528="","",IFERROR(INDEX(Perguntas!$C$2:$C$31,MATCH(C528,Perguntas!$A$2:$A$31,0)),""))</f>
        <v/>
      </c>
      <c r="F528" s="37" t="n"/>
      <c r="G528" s="37" t="n"/>
      <c r="H528" s="53" t="n"/>
      <c r="I528" s="53" t="n"/>
      <c r="J528" s="37" t="n"/>
      <c r="K528" s="53" t="n"/>
      <c r="L528" s="53" t="n"/>
      <c r="M528" s="53" t="n"/>
      <c r="N528" s="54" t="n"/>
      <c r="O528" s="55">
        <f>IF(COUNTA(A528,C528,F528,G528)=0,"",IF(OR(A528="",C528="",F528="",G528=""),"INCOMPLETO",IF(COUNTIF(Perguntas!$A$2:$A$31,C528)=0,"ID INVÁLIDO",IF(COUNTIF(Perguntas!$A$22:$A$31,C528)&gt;0,"EXTRA",IF(INDEX(Perguntas!$C$2:$C$21,MATCH(C528,Perguntas!$A$2:$A$21,0))="","PERGUNTA VAZIA",IF(COUNTIFS(Plataformas!$A$2:$A$7,F528,Plataformas!$C$2:$C$7,"Sim")=0,"FORA DO PLANO",IF(COUNTIFS($B$2:B528,B528,$C$2:C528,C528,$F$2:F528,F528)&gt;1,"DUPLICADO","OK")))))))</f>
        <v/>
      </c>
    </row>
    <row r="529" ht="15" customHeight="1" s="22">
      <c r="A529" s="38" t="n"/>
      <c r="B529" s="56">
        <f>IF(A529="","",DATE(YEAR(A529),MONTH(A529),1))</f>
        <v/>
      </c>
      <c r="C529" s="37" t="n"/>
      <c r="D529" s="43">
        <f>IF(C529="","",IFERROR(INDEX(Perguntas!$B$2:$B$31,MATCH(C529,Perguntas!$A$2:$A$31,0)),"ID inválido"))</f>
        <v/>
      </c>
      <c r="E529" s="43">
        <f>IF(C529="","",IFERROR(INDEX(Perguntas!$C$2:$C$31,MATCH(C529,Perguntas!$A$2:$A$31,0)),""))</f>
        <v/>
      </c>
      <c r="F529" s="37" t="n"/>
      <c r="G529" s="37" t="n"/>
      <c r="H529" s="53" t="n"/>
      <c r="I529" s="53" t="n"/>
      <c r="J529" s="37" t="n"/>
      <c r="K529" s="53" t="n"/>
      <c r="L529" s="53" t="n"/>
      <c r="M529" s="53" t="n"/>
      <c r="N529" s="54" t="n"/>
      <c r="O529" s="57">
        <f>IF(COUNTA(A529,C529,F529,G529)=0,"",IF(OR(A529="",C529="",F529="",G529=""),"INCOMPLETO",IF(COUNTIF(Perguntas!$A$2:$A$31,C529)=0,"ID INVÁLIDO",IF(COUNTIF(Perguntas!$A$22:$A$31,C529)&gt;0,"EXTRA",IF(INDEX(Perguntas!$C$2:$C$21,MATCH(C529,Perguntas!$A$2:$A$21,0))="","PERGUNTA VAZIA",IF(COUNTIFS(Plataformas!$A$2:$A$7,F529,Plataformas!$C$2:$C$7,"Sim")=0,"FORA DO PLANO",IF(COUNTIFS($B$2:B529,B529,$C$2:C529,C529,$F$2:F529,F529)&gt;1,"DUPLICADO","OK")))))))</f>
        <v/>
      </c>
    </row>
    <row r="530" ht="15" customHeight="1" s="22">
      <c r="A530" s="38" t="n"/>
      <c r="B530" s="52">
        <f>IF(A530="","",DATE(YEAR(A530),MONTH(A530),1))</f>
        <v/>
      </c>
      <c r="C530" s="37" t="n"/>
      <c r="D530" s="42">
        <f>IF(C530="","",IFERROR(INDEX(Perguntas!$B$2:$B$31,MATCH(C530,Perguntas!$A$2:$A$31,0)),"ID inválido"))</f>
        <v/>
      </c>
      <c r="E530" s="42">
        <f>IF(C530="","",IFERROR(INDEX(Perguntas!$C$2:$C$31,MATCH(C530,Perguntas!$A$2:$A$31,0)),""))</f>
        <v/>
      </c>
      <c r="F530" s="37" t="n"/>
      <c r="G530" s="37" t="n"/>
      <c r="H530" s="53" t="n"/>
      <c r="I530" s="53" t="n"/>
      <c r="J530" s="37" t="n"/>
      <c r="K530" s="53" t="n"/>
      <c r="L530" s="53" t="n"/>
      <c r="M530" s="53" t="n"/>
      <c r="N530" s="54" t="n"/>
      <c r="O530" s="55">
        <f>IF(COUNTA(A530,C530,F530,G530)=0,"",IF(OR(A530="",C530="",F530="",G530=""),"INCOMPLETO",IF(COUNTIF(Perguntas!$A$2:$A$31,C530)=0,"ID INVÁLIDO",IF(COUNTIF(Perguntas!$A$22:$A$31,C530)&gt;0,"EXTRA",IF(INDEX(Perguntas!$C$2:$C$21,MATCH(C530,Perguntas!$A$2:$A$21,0))="","PERGUNTA VAZIA",IF(COUNTIFS(Plataformas!$A$2:$A$7,F530,Plataformas!$C$2:$C$7,"Sim")=0,"FORA DO PLANO",IF(COUNTIFS($B$2:B530,B530,$C$2:C530,C530,$F$2:F530,F530)&gt;1,"DUPLICADO","OK")))))))</f>
        <v/>
      </c>
    </row>
    <row r="531" ht="15" customHeight="1" s="22">
      <c r="A531" s="38" t="n"/>
      <c r="B531" s="56">
        <f>IF(A531="","",DATE(YEAR(A531),MONTH(A531),1))</f>
        <v/>
      </c>
      <c r="C531" s="37" t="n"/>
      <c r="D531" s="43">
        <f>IF(C531="","",IFERROR(INDEX(Perguntas!$B$2:$B$31,MATCH(C531,Perguntas!$A$2:$A$31,0)),"ID inválido"))</f>
        <v/>
      </c>
      <c r="E531" s="43">
        <f>IF(C531="","",IFERROR(INDEX(Perguntas!$C$2:$C$31,MATCH(C531,Perguntas!$A$2:$A$31,0)),""))</f>
        <v/>
      </c>
      <c r="F531" s="37" t="n"/>
      <c r="G531" s="37" t="n"/>
      <c r="H531" s="53" t="n"/>
      <c r="I531" s="53" t="n"/>
      <c r="J531" s="37" t="n"/>
      <c r="K531" s="53" t="n"/>
      <c r="L531" s="53" t="n"/>
      <c r="M531" s="53" t="n"/>
      <c r="N531" s="54" t="n"/>
      <c r="O531" s="57">
        <f>IF(COUNTA(A531,C531,F531,G531)=0,"",IF(OR(A531="",C531="",F531="",G531=""),"INCOMPLETO",IF(COUNTIF(Perguntas!$A$2:$A$31,C531)=0,"ID INVÁLIDO",IF(COUNTIF(Perguntas!$A$22:$A$31,C531)&gt;0,"EXTRA",IF(INDEX(Perguntas!$C$2:$C$21,MATCH(C531,Perguntas!$A$2:$A$21,0))="","PERGUNTA VAZIA",IF(COUNTIFS(Plataformas!$A$2:$A$7,F531,Plataformas!$C$2:$C$7,"Sim")=0,"FORA DO PLANO",IF(COUNTIFS($B$2:B531,B531,$C$2:C531,C531,$F$2:F531,F531)&gt;1,"DUPLICADO","OK")))))))</f>
        <v/>
      </c>
    </row>
    <row r="532" ht="15" customHeight="1" s="22">
      <c r="A532" s="38" t="n"/>
      <c r="B532" s="52">
        <f>IF(A532="","",DATE(YEAR(A532),MONTH(A532),1))</f>
        <v/>
      </c>
      <c r="C532" s="37" t="n"/>
      <c r="D532" s="42">
        <f>IF(C532="","",IFERROR(INDEX(Perguntas!$B$2:$B$31,MATCH(C532,Perguntas!$A$2:$A$31,0)),"ID inválido"))</f>
        <v/>
      </c>
      <c r="E532" s="42">
        <f>IF(C532="","",IFERROR(INDEX(Perguntas!$C$2:$C$31,MATCH(C532,Perguntas!$A$2:$A$31,0)),""))</f>
        <v/>
      </c>
      <c r="F532" s="37" t="n"/>
      <c r="G532" s="37" t="n"/>
      <c r="H532" s="53" t="n"/>
      <c r="I532" s="53" t="n"/>
      <c r="J532" s="37" t="n"/>
      <c r="K532" s="53" t="n"/>
      <c r="L532" s="53" t="n"/>
      <c r="M532" s="53" t="n"/>
      <c r="N532" s="54" t="n"/>
      <c r="O532" s="55">
        <f>IF(COUNTA(A532,C532,F532,G532)=0,"",IF(OR(A532="",C532="",F532="",G532=""),"INCOMPLETO",IF(COUNTIF(Perguntas!$A$2:$A$31,C532)=0,"ID INVÁLIDO",IF(COUNTIF(Perguntas!$A$22:$A$31,C532)&gt;0,"EXTRA",IF(INDEX(Perguntas!$C$2:$C$21,MATCH(C532,Perguntas!$A$2:$A$21,0))="","PERGUNTA VAZIA",IF(COUNTIFS(Plataformas!$A$2:$A$7,F532,Plataformas!$C$2:$C$7,"Sim")=0,"FORA DO PLANO",IF(COUNTIFS($B$2:B532,B532,$C$2:C532,C532,$F$2:F532,F532)&gt;1,"DUPLICADO","OK")))))))</f>
        <v/>
      </c>
    </row>
    <row r="533" ht="15" customHeight="1" s="22">
      <c r="A533" s="38" t="n"/>
      <c r="B533" s="56">
        <f>IF(A533="","",DATE(YEAR(A533),MONTH(A533),1))</f>
        <v/>
      </c>
      <c r="C533" s="37" t="n"/>
      <c r="D533" s="43">
        <f>IF(C533="","",IFERROR(INDEX(Perguntas!$B$2:$B$31,MATCH(C533,Perguntas!$A$2:$A$31,0)),"ID inválido"))</f>
        <v/>
      </c>
      <c r="E533" s="43">
        <f>IF(C533="","",IFERROR(INDEX(Perguntas!$C$2:$C$31,MATCH(C533,Perguntas!$A$2:$A$31,0)),""))</f>
        <v/>
      </c>
      <c r="F533" s="37" t="n"/>
      <c r="G533" s="37" t="n"/>
      <c r="H533" s="53" t="n"/>
      <c r="I533" s="53" t="n"/>
      <c r="J533" s="37" t="n"/>
      <c r="K533" s="53" t="n"/>
      <c r="L533" s="53" t="n"/>
      <c r="M533" s="53" t="n"/>
      <c r="N533" s="54" t="n"/>
      <c r="O533" s="57">
        <f>IF(COUNTA(A533,C533,F533,G533)=0,"",IF(OR(A533="",C533="",F533="",G533=""),"INCOMPLETO",IF(COUNTIF(Perguntas!$A$2:$A$31,C533)=0,"ID INVÁLIDO",IF(COUNTIF(Perguntas!$A$22:$A$31,C533)&gt;0,"EXTRA",IF(INDEX(Perguntas!$C$2:$C$21,MATCH(C533,Perguntas!$A$2:$A$21,0))="","PERGUNTA VAZIA",IF(COUNTIFS(Plataformas!$A$2:$A$7,F533,Plataformas!$C$2:$C$7,"Sim")=0,"FORA DO PLANO",IF(COUNTIFS($B$2:B533,B533,$C$2:C533,C533,$F$2:F533,F533)&gt;1,"DUPLICADO","OK")))))))</f>
        <v/>
      </c>
    </row>
    <row r="534" ht="15" customHeight="1" s="22">
      <c r="A534" s="38" t="n"/>
      <c r="B534" s="52">
        <f>IF(A534="","",DATE(YEAR(A534),MONTH(A534),1))</f>
        <v/>
      </c>
      <c r="C534" s="37" t="n"/>
      <c r="D534" s="42">
        <f>IF(C534="","",IFERROR(INDEX(Perguntas!$B$2:$B$31,MATCH(C534,Perguntas!$A$2:$A$31,0)),"ID inválido"))</f>
        <v/>
      </c>
      <c r="E534" s="42">
        <f>IF(C534="","",IFERROR(INDEX(Perguntas!$C$2:$C$31,MATCH(C534,Perguntas!$A$2:$A$31,0)),""))</f>
        <v/>
      </c>
      <c r="F534" s="37" t="n"/>
      <c r="G534" s="37" t="n"/>
      <c r="H534" s="53" t="n"/>
      <c r="I534" s="53" t="n"/>
      <c r="J534" s="37" t="n"/>
      <c r="K534" s="53" t="n"/>
      <c r="L534" s="53" t="n"/>
      <c r="M534" s="53" t="n"/>
      <c r="N534" s="54" t="n"/>
      <c r="O534" s="55">
        <f>IF(COUNTA(A534,C534,F534,G534)=0,"",IF(OR(A534="",C534="",F534="",G534=""),"INCOMPLETO",IF(COUNTIF(Perguntas!$A$2:$A$31,C534)=0,"ID INVÁLIDO",IF(COUNTIF(Perguntas!$A$22:$A$31,C534)&gt;0,"EXTRA",IF(INDEX(Perguntas!$C$2:$C$21,MATCH(C534,Perguntas!$A$2:$A$21,0))="","PERGUNTA VAZIA",IF(COUNTIFS(Plataformas!$A$2:$A$7,F534,Plataformas!$C$2:$C$7,"Sim")=0,"FORA DO PLANO",IF(COUNTIFS($B$2:B534,B534,$C$2:C534,C534,$F$2:F534,F534)&gt;1,"DUPLICADO","OK")))))))</f>
        <v/>
      </c>
    </row>
    <row r="535" ht="15" customHeight="1" s="22">
      <c r="A535" s="38" t="n"/>
      <c r="B535" s="56">
        <f>IF(A535="","",DATE(YEAR(A535),MONTH(A535),1))</f>
        <v/>
      </c>
      <c r="C535" s="37" t="n"/>
      <c r="D535" s="43">
        <f>IF(C535="","",IFERROR(INDEX(Perguntas!$B$2:$B$31,MATCH(C535,Perguntas!$A$2:$A$31,0)),"ID inválido"))</f>
        <v/>
      </c>
      <c r="E535" s="43">
        <f>IF(C535="","",IFERROR(INDEX(Perguntas!$C$2:$C$31,MATCH(C535,Perguntas!$A$2:$A$31,0)),""))</f>
        <v/>
      </c>
      <c r="F535" s="37" t="n"/>
      <c r="G535" s="37" t="n"/>
      <c r="H535" s="53" t="n"/>
      <c r="I535" s="53" t="n"/>
      <c r="J535" s="37" t="n"/>
      <c r="K535" s="53" t="n"/>
      <c r="L535" s="53" t="n"/>
      <c r="M535" s="53" t="n"/>
      <c r="N535" s="54" t="n"/>
      <c r="O535" s="57">
        <f>IF(COUNTA(A535,C535,F535,G535)=0,"",IF(OR(A535="",C535="",F535="",G535=""),"INCOMPLETO",IF(COUNTIF(Perguntas!$A$2:$A$31,C535)=0,"ID INVÁLIDO",IF(COUNTIF(Perguntas!$A$22:$A$31,C535)&gt;0,"EXTRA",IF(INDEX(Perguntas!$C$2:$C$21,MATCH(C535,Perguntas!$A$2:$A$21,0))="","PERGUNTA VAZIA",IF(COUNTIFS(Plataformas!$A$2:$A$7,F535,Plataformas!$C$2:$C$7,"Sim")=0,"FORA DO PLANO",IF(COUNTIFS($B$2:B535,B535,$C$2:C535,C535,$F$2:F535,F535)&gt;1,"DUPLICADO","OK")))))))</f>
        <v/>
      </c>
    </row>
    <row r="536" ht="15" customHeight="1" s="22">
      <c r="A536" s="38" t="n"/>
      <c r="B536" s="52">
        <f>IF(A536="","",DATE(YEAR(A536),MONTH(A536),1))</f>
        <v/>
      </c>
      <c r="C536" s="37" t="n"/>
      <c r="D536" s="42">
        <f>IF(C536="","",IFERROR(INDEX(Perguntas!$B$2:$B$31,MATCH(C536,Perguntas!$A$2:$A$31,0)),"ID inválido"))</f>
        <v/>
      </c>
      <c r="E536" s="42">
        <f>IF(C536="","",IFERROR(INDEX(Perguntas!$C$2:$C$31,MATCH(C536,Perguntas!$A$2:$A$31,0)),""))</f>
        <v/>
      </c>
      <c r="F536" s="37" t="n"/>
      <c r="G536" s="37" t="n"/>
      <c r="H536" s="53" t="n"/>
      <c r="I536" s="53" t="n"/>
      <c r="J536" s="37" t="n"/>
      <c r="K536" s="53" t="n"/>
      <c r="L536" s="53" t="n"/>
      <c r="M536" s="53" t="n"/>
      <c r="N536" s="54" t="n"/>
      <c r="O536" s="55">
        <f>IF(COUNTA(A536,C536,F536,G536)=0,"",IF(OR(A536="",C536="",F536="",G536=""),"INCOMPLETO",IF(COUNTIF(Perguntas!$A$2:$A$31,C536)=0,"ID INVÁLIDO",IF(COUNTIF(Perguntas!$A$22:$A$31,C536)&gt;0,"EXTRA",IF(INDEX(Perguntas!$C$2:$C$21,MATCH(C536,Perguntas!$A$2:$A$21,0))="","PERGUNTA VAZIA",IF(COUNTIFS(Plataformas!$A$2:$A$7,F536,Plataformas!$C$2:$C$7,"Sim")=0,"FORA DO PLANO",IF(COUNTIFS($B$2:B536,B536,$C$2:C536,C536,$F$2:F536,F536)&gt;1,"DUPLICADO","OK")))))))</f>
        <v/>
      </c>
    </row>
    <row r="537" ht="15" customHeight="1" s="22">
      <c r="A537" s="38" t="n"/>
      <c r="B537" s="56">
        <f>IF(A537="","",DATE(YEAR(A537),MONTH(A537),1))</f>
        <v/>
      </c>
      <c r="C537" s="37" t="n"/>
      <c r="D537" s="43">
        <f>IF(C537="","",IFERROR(INDEX(Perguntas!$B$2:$B$31,MATCH(C537,Perguntas!$A$2:$A$31,0)),"ID inválido"))</f>
        <v/>
      </c>
      <c r="E537" s="43">
        <f>IF(C537="","",IFERROR(INDEX(Perguntas!$C$2:$C$31,MATCH(C537,Perguntas!$A$2:$A$31,0)),""))</f>
        <v/>
      </c>
      <c r="F537" s="37" t="n"/>
      <c r="G537" s="37" t="n"/>
      <c r="H537" s="53" t="n"/>
      <c r="I537" s="53" t="n"/>
      <c r="J537" s="37" t="n"/>
      <c r="K537" s="53" t="n"/>
      <c r="L537" s="53" t="n"/>
      <c r="M537" s="53" t="n"/>
      <c r="N537" s="54" t="n"/>
      <c r="O537" s="57">
        <f>IF(COUNTA(A537,C537,F537,G537)=0,"",IF(OR(A537="",C537="",F537="",G537=""),"INCOMPLETO",IF(COUNTIF(Perguntas!$A$2:$A$31,C537)=0,"ID INVÁLIDO",IF(COUNTIF(Perguntas!$A$22:$A$31,C537)&gt;0,"EXTRA",IF(INDEX(Perguntas!$C$2:$C$21,MATCH(C537,Perguntas!$A$2:$A$21,0))="","PERGUNTA VAZIA",IF(COUNTIFS(Plataformas!$A$2:$A$7,F537,Plataformas!$C$2:$C$7,"Sim")=0,"FORA DO PLANO",IF(COUNTIFS($B$2:B537,B537,$C$2:C537,C537,$F$2:F537,F537)&gt;1,"DUPLICADO","OK")))))))</f>
        <v/>
      </c>
    </row>
    <row r="538" ht="15" customHeight="1" s="22">
      <c r="A538" s="38" t="n"/>
      <c r="B538" s="52">
        <f>IF(A538="","",DATE(YEAR(A538),MONTH(A538),1))</f>
        <v/>
      </c>
      <c r="C538" s="37" t="n"/>
      <c r="D538" s="42">
        <f>IF(C538="","",IFERROR(INDEX(Perguntas!$B$2:$B$31,MATCH(C538,Perguntas!$A$2:$A$31,0)),"ID inválido"))</f>
        <v/>
      </c>
      <c r="E538" s="42">
        <f>IF(C538="","",IFERROR(INDEX(Perguntas!$C$2:$C$31,MATCH(C538,Perguntas!$A$2:$A$31,0)),""))</f>
        <v/>
      </c>
      <c r="F538" s="37" t="n"/>
      <c r="G538" s="37" t="n"/>
      <c r="H538" s="53" t="n"/>
      <c r="I538" s="53" t="n"/>
      <c r="J538" s="37" t="n"/>
      <c r="K538" s="53" t="n"/>
      <c r="L538" s="53" t="n"/>
      <c r="M538" s="53" t="n"/>
      <c r="N538" s="54" t="n"/>
      <c r="O538" s="55">
        <f>IF(COUNTA(A538,C538,F538,G538)=0,"",IF(OR(A538="",C538="",F538="",G538=""),"INCOMPLETO",IF(COUNTIF(Perguntas!$A$2:$A$31,C538)=0,"ID INVÁLIDO",IF(COUNTIF(Perguntas!$A$22:$A$31,C538)&gt;0,"EXTRA",IF(INDEX(Perguntas!$C$2:$C$21,MATCH(C538,Perguntas!$A$2:$A$21,0))="","PERGUNTA VAZIA",IF(COUNTIFS(Plataformas!$A$2:$A$7,F538,Plataformas!$C$2:$C$7,"Sim")=0,"FORA DO PLANO",IF(COUNTIFS($B$2:B538,B538,$C$2:C538,C538,$F$2:F538,F538)&gt;1,"DUPLICADO","OK")))))))</f>
        <v/>
      </c>
    </row>
    <row r="539" ht="15" customHeight="1" s="22">
      <c r="A539" s="38" t="n"/>
      <c r="B539" s="56">
        <f>IF(A539="","",DATE(YEAR(A539),MONTH(A539),1))</f>
        <v/>
      </c>
      <c r="C539" s="37" t="n"/>
      <c r="D539" s="43">
        <f>IF(C539="","",IFERROR(INDEX(Perguntas!$B$2:$B$31,MATCH(C539,Perguntas!$A$2:$A$31,0)),"ID inválido"))</f>
        <v/>
      </c>
      <c r="E539" s="43">
        <f>IF(C539="","",IFERROR(INDEX(Perguntas!$C$2:$C$31,MATCH(C539,Perguntas!$A$2:$A$31,0)),""))</f>
        <v/>
      </c>
      <c r="F539" s="37" t="n"/>
      <c r="G539" s="37" t="n"/>
      <c r="H539" s="53" t="n"/>
      <c r="I539" s="53" t="n"/>
      <c r="J539" s="37" t="n"/>
      <c r="K539" s="53" t="n"/>
      <c r="L539" s="53" t="n"/>
      <c r="M539" s="53" t="n"/>
      <c r="N539" s="54" t="n"/>
      <c r="O539" s="57">
        <f>IF(COUNTA(A539,C539,F539,G539)=0,"",IF(OR(A539="",C539="",F539="",G539=""),"INCOMPLETO",IF(COUNTIF(Perguntas!$A$2:$A$31,C539)=0,"ID INVÁLIDO",IF(COUNTIF(Perguntas!$A$22:$A$31,C539)&gt;0,"EXTRA",IF(INDEX(Perguntas!$C$2:$C$21,MATCH(C539,Perguntas!$A$2:$A$21,0))="","PERGUNTA VAZIA",IF(COUNTIFS(Plataformas!$A$2:$A$7,F539,Plataformas!$C$2:$C$7,"Sim")=0,"FORA DO PLANO",IF(COUNTIFS($B$2:B539,B539,$C$2:C539,C539,$F$2:F539,F539)&gt;1,"DUPLICADO","OK")))))))</f>
        <v/>
      </c>
    </row>
    <row r="540" ht="15" customHeight="1" s="22">
      <c r="A540" s="38" t="n"/>
      <c r="B540" s="52">
        <f>IF(A540="","",DATE(YEAR(A540),MONTH(A540),1))</f>
        <v/>
      </c>
      <c r="C540" s="37" t="n"/>
      <c r="D540" s="42">
        <f>IF(C540="","",IFERROR(INDEX(Perguntas!$B$2:$B$31,MATCH(C540,Perguntas!$A$2:$A$31,0)),"ID inválido"))</f>
        <v/>
      </c>
      <c r="E540" s="42">
        <f>IF(C540="","",IFERROR(INDEX(Perguntas!$C$2:$C$31,MATCH(C540,Perguntas!$A$2:$A$31,0)),""))</f>
        <v/>
      </c>
      <c r="F540" s="37" t="n"/>
      <c r="G540" s="37" t="n"/>
      <c r="H540" s="53" t="n"/>
      <c r="I540" s="53" t="n"/>
      <c r="J540" s="37" t="n"/>
      <c r="K540" s="53" t="n"/>
      <c r="L540" s="53" t="n"/>
      <c r="M540" s="53" t="n"/>
      <c r="N540" s="54" t="n"/>
      <c r="O540" s="55">
        <f>IF(COUNTA(A540,C540,F540,G540)=0,"",IF(OR(A540="",C540="",F540="",G540=""),"INCOMPLETO",IF(COUNTIF(Perguntas!$A$2:$A$31,C540)=0,"ID INVÁLIDO",IF(COUNTIF(Perguntas!$A$22:$A$31,C540)&gt;0,"EXTRA",IF(INDEX(Perguntas!$C$2:$C$21,MATCH(C540,Perguntas!$A$2:$A$21,0))="","PERGUNTA VAZIA",IF(COUNTIFS(Plataformas!$A$2:$A$7,F540,Plataformas!$C$2:$C$7,"Sim")=0,"FORA DO PLANO",IF(COUNTIFS($B$2:B540,B540,$C$2:C540,C540,$F$2:F540,F540)&gt;1,"DUPLICADO","OK")))))))</f>
        <v/>
      </c>
    </row>
    <row r="541" ht="15" customHeight="1" s="22">
      <c r="A541" s="38" t="n"/>
      <c r="B541" s="56">
        <f>IF(A541="","",DATE(YEAR(A541),MONTH(A541),1))</f>
        <v/>
      </c>
      <c r="C541" s="37" t="n"/>
      <c r="D541" s="43">
        <f>IF(C541="","",IFERROR(INDEX(Perguntas!$B$2:$B$31,MATCH(C541,Perguntas!$A$2:$A$31,0)),"ID inválido"))</f>
        <v/>
      </c>
      <c r="E541" s="43">
        <f>IF(C541="","",IFERROR(INDEX(Perguntas!$C$2:$C$31,MATCH(C541,Perguntas!$A$2:$A$31,0)),""))</f>
        <v/>
      </c>
      <c r="F541" s="37" t="n"/>
      <c r="G541" s="37" t="n"/>
      <c r="H541" s="53" t="n"/>
      <c r="I541" s="53" t="n"/>
      <c r="J541" s="37" t="n"/>
      <c r="K541" s="53" t="n"/>
      <c r="L541" s="53" t="n"/>
      <c r="M541" s="53" t="n"/>
      <c r="N541" s="54" t="n"/>
      <c r="O541" s="57">
        <f>IF(COUNTA(A541,C541,F541,G541)=0,"",IF(OR(A541="",C541="",F541="",G541=""),"INCOMPLETO",IF(COUNTIF(Perguntas!$A$2:$A$31,C541)=0,"ID INVÁLIDO",IF(COUNTIF(Perguntas!$A$22:$A$31,C541)&gt;0,"EXTRA",IF(INDEX(Perguntas!$C$2:$C$21,MATCH(C541,Perguntas!$A$2:$A$21,0))="","PERGUNTA VAZIA",IF(COUNTIFS(Plataformas!$A$2:$A$7,F541,Plataformas!$C$2:$C$7,"Sim")=0,"FORA DO PLANO",IF(COUNTIFS($B$2:B541,B541,$C$2:C541,C541,$F$2:F541,F541)&gt;1,"DUPLICADO","OK")))))))</f>
        <v/>
      </c>
    </row>
    <row r="542" ht="15" customHeight="1" s="22">
      <c r="A542" s="38" t="n"/>
      <c r="B542" s="52">
        <f>IF(A542="","",DATE(YEAR(A542),MONTH(A542),1))</f>
        <v/>
      </c>
      <c r="C542" s="37" t="n"/>
      <c r="D542" s="42">
        <f>IF(C542="","",IFERROR(INDEX(Perguntas!$B$2:$B$31,MATCH(C542,Perguntas!$A$2:$A$31,0)),"ID inválido"))</f>
        <v/>
      </c>
      <c r="E542" s="42">
        <f>IF(C542="","",IFERROR(INDEX(Perguntas!$C$2:$C$31,MATCH(C542,Perguntas!$A$2:$A$31,0)),""))</f>
        <v/>
      </c>
      <c r="F542" s="37" t="n"/>
      <c r="G542" s="37" t="n"/>
      <c r="H542" s="53" t="n"/>
      <c r="I542" s="53" t="n"/>
      <c r="J542" s="37" t="n"/>
      <c r="K542" s="53" t="n"/>
      <c r="L542" s="53" t="n"/>
      <c r="M542" s="53" t="n"/>
      <c r="N542" s="54" t="n"/>
      <c r="O542" s="55">
        <f>IF(COUNTA(A542,C542,F542,G542)=0,"",IF(OR(A542="",C542="",F542="",G542=""),"INCOMPLETO",IF(COUNTIF(Perguntas!$A$2:$A$31,C542)=0,"ID INVÁLIDO",IF(COUNTIF(Perguntas!$A$22:$A$31,C542)&gt;0,"EXTRA",IF(INDEX(Perguntas!$C$2:$C$21,MATCH(C542,Perguntas!$A$2:$A$21,0))="","PERGUNTA VAZIA",IF(COUNTIFS(Plataformas!$A$2:$A$7,F542,Plataformas!$C$2:$C$7,"Sim")=0,"FORA DO PLANO",IF(COUNTIFS($B$2:B542,B542,$C$2:C542,C542,$F$2:F542,F542)&gt;1,"DUPLICADO","OK")))))))</f>
        <v/>
      </c>
    </row>
    <row r="543" ht="15" customHeight="1" s="22">
      <c r="A543" s="38" t="n"/>
      <c r="B543" s="56">
        <f>IF(A543="","",DATE(YEAR(A543),MONTH(A543),1))</f>
        <v/>
      </c>
      <c r="C543" s="37" t="n"/>
      <c r="D543" s="43">
        <f>IF(C543="","",IFERROR(INDEX(Perguntas!$B$2:$B$31,MATCH(C543,Perguntas!$A$2:$A$31,0)),"ID inválido"))</f>
        <v/>
      </c>
      <c r="E543" s="43">
        <f>IF(C543="","",IFERROR(INDEX(Perguntas!$C$2:$C$31,MATCH(C543,Perguntas!$A$2:$A$31,0)),""))</f>
        <v/>
      </c>
      <c r="F543" s="37" t="n"/>
      <c r="G543" s="37" t="n"/>
      <c r="H543" s="53" t="n"/>
      <c r="I543" s="53" t="n"/>
      <c r="J543" s="37" t="n"/>
      <c r="K543" s="53" t="n"/>
      <c r="L543" s="53" t="n"/>
      <c r="M543" s="53" t="n"/>
      <c r="N543" s="54" t="n"/>
      <c r="O543" s="57">
        <f>IF(COUNTA(A543,C543,F543,G543)=0,"",IF(OR(A543="",C543="",F543="",G543=""),"INCOMPLETO",IF(COUNTIF(Perguntas!$A$2:$A$31,C543)=0,"ID INVÁLIDO",IF(COUNTIF(Perguntas!$A$22:$A$31,C543)&gt;0,"EXTRA",IF(INDEX(Perguntas!$C$2:$C$21,MATCH(C543,Perguntas!$A$2:$A$21,0))="","PERGUNTA VAZIA",IF(COUNTIFS(Plataformas!$A$2:$A$7,F543,Plataformas!$C$2:$C$7,"Sim")=0,"FORA DO PLANO",IF(COUNTIFS($B$2:B543,B543,$C$2:C543,C543,$F$2:F543,F543)&gt;1,"DUPLICADO","OK")))))))</f>
        <v/>
      </c>
    </row>
    <row r="544" ht="15" customHeight="1" s="22">
      <c r="A544" s="38" t="n"/>
      <c r="B544" s="52">
        <f>IF(A544="","",DATE(YEAR(A544),MONTH(A544),1))</f>
        <v/>
      </c>
      <c r="C544" s="37" t="n"/>
      <c r="D544" s="42">
        <f>IF(C544="","",IFERROR(INDEX(Perguntas!$B$2:$B$31,MATCH(C544,Perguntas!$A$2:$A$31,0)),"ID inválido"))</f>
        <v/>
      </c>
      <c r="E544" s="42">
        <f>IF(C544="","",IFERROR(INDEX(Perguntas!$C$2:$C$31,MATCH(C544,Perguntas!$A$2:$A$31,0)),""))</f>
        <v/>
      </c>
      <c r="F544" s="37" t="n"/>
      <c r="G544" s="37" t="n"/>
      <c r="H544" s="53" t="n"/>
      <c r="I544" s="53" t="n"/>
      <c r="J544" s="37" t="n"/>
      <c r="K544" s="53" t="n"/>
      <c r="L544" s="53" t="n"/>
      <c r="M544" s="53" t="n"/>
      <c r="N544" s="54" t="n"/>
      <c r="O544" s="55">
        <f>IF(COUNTA(A544,C544,F544,G544)=0,"",IF(OR(A544="",C544="",F544="",G544=""),"INCOMPLETO",IF(COUNTIF(Perguntas!$A$2:$A$31,C544)=0,"ID INVÁLIDO",IF(COUNTIF(Perguntas!$A$22:$A$31,C544)&gt;0,"EXTRA",IF(INDEX(Perguntas!$C$2:$C$21,MATCH(C544,Perguntas!$A$2:$A$21,0))="","PERGUNTA VAZIA",IF(COUNTIFS(Plataformas!$A$2:$A$7,F544,Plataformas!$C$2:$C$7,"Sim")=0,"FORA DO PLANO",IF(COUNTIFS($B$2:B544,B544,$C$2:C544,C544,$F$2:F544,F544)&gt;1,"DUPLICADO","OK")))))))</f>
        <v/>
      </c>
    </row>
    <row r="545" ht="15" customHeight="1" s="22">
      <c r="A545" s="38" t="n"/>
      <c r="B545" s="56">
        <f>IF(A545="","",DATE(YEAR(A545),MONTH(A545),1))</f>
        <v/>
      </c>
      <c r="C545" s="37" t="n"/>
      <c r="D545" s="43">
        <f>IF(C545="","",IFERROR(INDEX(Perguntas!$B$2:$B$31,MATCH(C545,Perguntas!$A$2:$A$31,0)),"ID inválido"))</f>
        <v/>
      </c>
      <c r="E545" s="43">
        <f>IF(C545="","",IFERROR(INDEX(Perguntas!$C$2:$C$31,MATCH(C545,Perguntas!$A$2:$A$31,0)),""))</f>
        <v/>
      </c>
      <c r="F545" s="37" t="n"/>
      <c r="G545" s="37" t="n"/>
      <c r="H545" s="53" t="n"/>
      <c r="I545" s="53" t="n"/>
      <c r="J545" s="37" t="n"/>
      <c r="K545" s="53" t="n"/>
      <c r="L545" s="53" t="n"/>
      <c r="M545" s="53" t="n"/>
      <c r="N545" s="54" t="n"/>
      <c r="O545" s="57">
        <f>IF(COUNTA(A545,C545,F545,G545)=0,"",IF(OR(A545="",C545="",F545="",G545=""),"INCOMPLETO",IF(COUNTIF(Perguntas!$A$2:$A$31,C545)=0,"ID INVÁLIDO",IF(COUNTIF(Perguntas!$A$22:$A$31,C545)&gt;0,"EXTRA",IF(INDEX(Perguntas!$C$2:$C$21,MATCH(C545,Perguntas!$A$2:$A$21,0))="","PERGUNTA VAZIA",IF(COUNTIFS(Plataformas!$A$2:$A$7,F545,Plataformas!$C$2:$C$7,"Sim")=0,"FORA DO PLANO",IF(COUNTIFS($B$2:B545,B545,$C$2:C545,C545,$F$2:F545,F545)&gt;1,"DUPLICADO","OK")))))))</f>
        <v/>
      </c>
    </row>
    <row r="546" ht="15" customHeight="1" s="22">
      <c r="A546" s="38" t="n"/>
      <c r="B546" s="52">
        <f>IF(A546="","",DATE(YEAR(A546),MONTH(A546),1))</f>
        <v/>
      </c>
      <c r="C546" s="37" t="n"/>
      <c r="D546" s="42">
        <f>IF(C546="","",IFERROR(INDEX(Perguntas!$B$2:$B$31,MATCH(C546,Perguntas!$A$2:$A$31,0)),"ID inválido"))</f>
        <v/>
      </c>
      <c r="E546" s="42">
        <f>IF(C546="","",IFERROR(INDEX(Perguntas!$C$2:$C$31,MATCH(C546,Perguntas!$A$2:$A$31,0)),""))</f>
        <v/>
      </c>
      <c r="F546" s="37" t="n"/>
      <c r="G546" s="37" t="n"/>
      <c r="H546" s="53" t="n"/>
      <c r="I546" s="53" t="n"/>
      <c r="J546" s="37" t="n"/>
      <c r="K546" s="53" t="n"/>
      <c r="L546" s="53" t="n"/>
      <c r="M546" s="53" t="n"/>
      <c r="N546" s="54" t="n"/>
      <c r="O546" s="55">
        <f>IF(COUNTA(A546,C546,F546,G546)=0,"",IF(OR(A546="",C546="",F546="",G546=""),"INCOMPLETO",IF(COUNTIF(Perguntas!$A$2:$A$31,C546)=0,"ID INVÁLIDO",IF(COUNTIF(Perguntas!$A$22:$A$31,C546)&gt;0,"EXTRA",IF(INDEX(Perguntas!$C$2:$C$21,MATCH(C546,Perguntas!$A$2:$A$21,0))="","PERGUNTA VAZIA",IF(COUNTIFS(Plataformas!$A$2:$A$7,F546,Plataformas!$C$2:$C$7,"Sim")=0,"FORA DO PLANO",IF(COUNTIFS($B$2:B546,B546,$C$2:C546,C546,$F$2:F546,F546)&gt;1,"DUPLICADO","OK")))))))</f>
        <v/>
      </c>
    </row>
    <row r="547" ht="15" customHeight="1" s="22">
      <c r="A547" s="38" t="n"/>
      <c r="B547" s="56">
        <f>IF(A547="","",DATE(YEAR(A547),MONTH(A547),1))</f>
        <v/>
      </c>
      <c r="C547" s="37" t="n"/>
      <c r="D547" s="43">
        <f>IF(C547="","",IFERROR(INDEX(Perguntas!$B$2:$B$31,MATCH(C547,Perguntas!$A$2:$A$31,0)),"ID inválido"))</f>
        <v/>
      </c>
      <c r="E547" s="43">
        <f>IF(C547="","",IFERROR(INDEX(Perguntas!$C$2:$C$31,MATCH(C547,Perguntas!$A$2:$A$31,0)),""))</f>
        <v/>
      </c>
      <c r="F547" s="37" t="n"/>
      <c r="G547" s="37" t="n"/>
      <c r="H547" s="53" t="n"/>
      <c r="I547" s="53" t="n"/>
      <c r="J547" s="37" t="n"/>
      <c r="K547" s="53" t="n"/>
      <c r="L547" s="53" t="n"/>
      <c r="M547" s="53" t="n"/>
      <c r="N547" s="54" t="n"/>
      <c r="O547" s="57">
        <f>IF(COUNTA(A547,C547,F547,G547)=0,"",IF(OR(A547="",C547="",F547="",G547=""),"INCOMPLETO",IF(COUNTIF(Perguntas!$A$2:$A$31,C547)=0,"ID INVÁLIDO",IF(COUNTIF(Perguntas!$A$22:$A$31,C547)&gt;0,"EXTRA",IF(INDEX(Perguntas!$C$2:$C$21,MATCH(C547,Perguntas!$A$2:$A$21,0))="","PERGUNTA VAZIA",IF(COUNTIFS(Plataformas!$A$2:$A$7,F547,Plataformas!$C$2:$C$7,"Sim")=0,"FORA DO PLANO",IF(COUNTIFS($B$2:B547,B547,$C$2:C547,C547,$F$2:F547,F547)&gt;1,"DUPLICADO","OK")))))))</f>
        <v/>
      </c>
    </row>
    <row r="548" ht="15" customHeight="1" s="22">
      <c r="A548" s="38" t="n"/>
      <c r="B548" s="52">
        <f>IF(A548="","",DATE(YEAR(A548),MONTH(A548),1))</f>
        <v/>
      </c>
      <c r="C548" s="37" t="n"/>
      <c r="D548" s="42">
        <f>IF(C548="","",IFERROR(INDEX(Perguntas!$B$2:$B$31,MATCH(C548,Perguntas!$A$2:$A$31,0)),"ID inválido"))</f>
        <v/>
      </c>
      <c r="E548" s="42">
        <f>IF(C548="","",IFERROR(INDEX(Perguntas!$C$2:$C$31,MATCH(C548,Perguntas!$A$2:$A$31,0)),""))</f>
        <v/>
      </c>
      <c r="F548" s="37" t="n"/>
      <c r="G548" s="37" t="n"/>
      <c r="H548" s="53" t="n"/>
      <c r="I548" s="53" t="n"/>
      <c r="J548" s="37" t="n"/>
      <c r="K548" s="53" t="n"/>
      <c r="L548" s="53" t="n"/>
      <c r="M548" s="53" t="n"/>
      <c r="N548" s="54" t="n"/>
      <c r="O548" s="55">
        <f>IF(COUNTA(A548,C548,F548,G548)=0,"",IF(OR(A548="",C548="",F548="",G548=""),"INCOMPLETO",IF(COUNTIF(Perguntas!$A$2:$A$31,C548)=0,"ID INVÁLIDO",IF(COUNTIF(Perguntas!$A$22:$A$31,C548)&gt;0,"EXTRA",IF(INDEX(Perguntas!$C$2:$C$21,MATCH(C548,Perguntas!$A$2:$A$21,0))="","PERGUNTA VAZIA",IF(COUNTIFS(Plataformas!$A$2:$A$7,F548,Plataformas!$C$2:$C$7,"Sim")=0,"FORA DO PLANO",IF(COUNTIFS($B$2:B548,B548,$C$2:C548,C548,$F$2:F548,F548)&gt;1,"DUPLICADO","OK")))))))</f>
        <v/>
      </c>
    </row>
    <row r="549" ht="15" customHeight="1" s="22">
      <c r="A549" s="38" t="n"/>
      <c r="B549" s="56">
        <f>IF(A549="","",DATE(YEAR(A549),MONTH(A549),1))</f>
        <v/>
      </c>
      <c r="C549" s="37" t="n"/>
      <c r="D549" s="43">
        <f>IF(C549="","",IFERROR(INDEX(Perguntas!$B$2:$B$31,MATCH(C549,Perguntas!$A$2:$A$31,0)),"ID inválido"))</f>
        <v/>
      </c>
      <c r="E549" s="43">
        <f>IF(C549="","",IFERROR(INDEX(Perguntas!$C$2:$C$31,MATCH(C549,Perguntas!$A$2:$A$31,0)),""))</f>
        <v/>
      </c>
      <c r="F549" s="37" t="n"/>
      <c r="G549" s="37" t="n"/>
      <c r="H549" s="53" t="n"/>
      <c r="I549" s="53" t="n"/>
      <c r="J549" s="37" t="n"/>
      <c r="K549" s="53" t="n"/>
      <c r="L549" s="53" t="n"/>
      <c r="M549" s="53" t="n"/>
      <c r="N549" s="54" t="n"/>
      <c r="O549" s="57">
        <f>IF(COUNTA(A549,C549,F549,G549)=0,"",IF(OR(A549="",C549="",F549="",G549=""),"INCOMPLETO",IF(COUNTIF(Perguntas!$A$2:$A$31,C549)=0,"ID INVÁLIDO",IF(COUNTIF(Perguntas!$A$22:$A$31,C549)&gt;0,"EXTRA",IF(INDEX(Perguntas!$C$2:$C$21,MATCH(C549,Perguntas!$A$2:$A$21,0))="","PERGUNTA VAZIA",IF(COUNTIFS(Plataformas!$A$2:$A$7,F549,Plataformas!$C$2:$C$7,"Sim")=0,"FORA DO PLANO",IF(COUNTIFS($B$2:B549,B549,$C$2:C549,C549,$F$2:F549,F549)&gt;1,"DUPLICADO","OK")))))))</f>
        <v/>
      </c>
    </row>
    <row r="550" ht="15" customHeight="1" s="22">
      <c r="A550" s="38" t="n"/>
      <c r="B550" s="52">
        <f>IF(A550="","",DATE(YEAR(A550),MONTH(A550),1))</f>
        <v/>
      </c>
      <c r="C550" s="37" t="n"/>
      <c r="D550" s="42">
        <f>IF(C550="","",IFERROR(INDEX(Perguntas!$B$2:$B$31,MATCH(C550,Perguntas!$A$2:$A$31,0)),"ID inválido"))</f>
        <v/>
      </c>
      <c r="E550" s="42">
        <f>IF(C550="","",IFERROR(INDEX(Perguntas!$C$2:$C$31,MATCH(C550,Perguntas!$A$2:$A$31,0)),""))</f>
        <v/>
      </c>
      <c r="F550" s="37" t="n"/>
      <c r="G550" s="37" t="n"/>
      <c r="H550" s="53" t="n"/>
      <c r="I550" s="53" t="n"/>
      <c r="J550" s="37" t="n"/>
      <c r="K550" s="53" t="n"/>
      <c r="L550" s="53" t="n"/>
      <c r="M550" s="53" t="n"/>
      <c r="N550" s="54" t="n"/>
      <c r="O550" s="55">
        <f>IF(COUNTA(A550,C550,F550,G550)=0,"",IF(OR(A550="",C550="",F550="",G550=""),"INCOMPLETO",IF(COUNTIF(Perguntas!$A$2:$A$31,C550)=0,"ID INVÁLIDO",IF(COUNTIF(Perguntas!$A$22:$A$31,C550)&gt;0,"EXTRA",IF(INDEX(Perguntas!$C$2:$C$21,MATCH(C550,Perguntas!$A$2:$A$21,0))="","PERGUNTA VAZIA",IF(COUNTIFS(Plataformas!$A$2:$A$7,F550,Plataformas!$C$2:$C$7,"Sim")=0,"FORA DO PLANO",IF(COUNTIFS($B$2:B550,B550,$C$2:C550,C550,$F$2:F550,F550)&gt;1,"DUPLICADO","OK")))))))</f>
        <v/>
      </c>
    </row>
    <row r="551" ht="15" customHeight="1" s="22">
      <c r="A551" s="38" t="n"/>
      <c r="B551" s="56">
        <f>IF(A551="","",DATE(YEAR(A551),MONTH(A551),1))</f>
        <v/>
      </c>
      <c r="C551" s="37" t="n"/>
      <c r="D551" s="43">
        <f>IF(C551="","",IFERROR(INDEX(Perguntas!$B$2:$B$31,MATCH(C551,Perguntas!$A$2:$A$31,0)),"ID inválido"))</f>
        <v/>
      </c>
      <c r="E551" s="43">
        <f>IF(C551="","",IFERROR(INDEX(Perguntas!$C$2:$C$31,MATCH(C551,Perguntas!$A$2:$A$31,0)),""))</f>
        <v/>
      </c>
      <c r="F551" s="37" t="n"/>
      <c r="G551" s="37" t="n"/>
      <c r="H551" s="53" t="n"/>
      <c r="I551" s="53" t="n"/>
      <c r="J551" s="37" t="n"/>
      <c r="K551" s="53" t="n"/>
      <c r="L551" s="53" t="n"/>
      <c r="M551" s="53" t="n"/>
      <c r="N551" s="54" t="n"/>
      <c r="O551" s="57">
        <f>IF(COUNTA(A551,C551,F551,G551)=0,"",IF(OR(A551="",C551="",F551="",G551=""),"INCOMPLETO",IF(COUNTIF(Perguntas!$A$2:$A$31,C551)=0,"ID INVÁLIDO",IF(COUNTIF(Perguntas!$A$22:$A$31,C551)&gt;0,"EXTRA",IF(INDEX(Perguntas!$C$2:$C$21,MATCH(C551,Perguntas!$A$2:$A$21,0))="","PERGUNTA VAZIA",IF(COUNTIFS(Plataformas!$A$2:$A$7,F551,Plataformas!$C$2:$C$7,"Sim")=0,"FORA DO PLANO",IF(COUNTIFS($B$2:B551,B551,$C$2:C551,C551,$F$2:F551,F551)&gt;1,"DUPLICADO","OK")))))))</f>
        <v/>
      </c>
    </row>
    <row r="552" ht="15" customHeight="1" s="22">
      <c r="A552" s="38" t="n"/>
      <c r="B552" s="52">
        <f>IF(A552="","",DATE(YEAR(A552),MONTH(A552),1))</f>
        <v/>
      </c>
      <c r="C552" s="37" t="n"/>
      <c r="D552" s="42">
        <f>IF(C552="","",IFERROR(INDEX(Perguntas!$B$2:$B$31,MATCH(C552,Perguntas!$A$2:$A$31,0)),"ID inválido"))</f>
        <v/>
      </c>
      <c r="E552" s="42">
        <f>IF(C552="","",IFERROR(INDEX(Perguntas!$C$2:$C$31,MATCH(C552,Perguntas!$A$2:$A$31,0)),""))</f>
        <v/>
      </c>
      <c r="F552" s="37" t="n"/>
      <c r="G552" s="37" t="n"/>
      <c r="H552" s="53" t="n"/>
      <c r="I552" s="53" t="n"/>
      <c r="J552" s="37" t="n"/>
      <c r="K552" s="53" t="n"/>
      <c r="L552" s="53" t="n"/>
      <c r="M552" s="53" t="n"/>
      <c r="N552" s="54" t="n"/>
      <c r="O552" s="55">
        <f>IF(COUNTA(A552,C552,F552,G552)=0,"",IF(OR(A552="",C552="",F552="",G552=""),"INCOMPLETO",IF(COUNTIF(Perguntas!$A$2:$A$31,C552)=0,"ID INVÁLIDO",IF(COUNTIF(Perguntas!$A$22:$A$31,C552)&gt;0,"EXTRA",IF(INDEX(Perguntas!$C$2:$C$21,MATCH(C552,Perguntas!$A$2:$A$21,0))="","PERGUNTA VAZIA",IF(COUNTIFS(Plataformas!$A$2:$A$7,F552,Plataformas!$C$2:$C$7,"Sim")=0,"FORA DO PLANO",IF(COUNTIFS($B$2:B552,B552,$C$2:C552,C552,$F$2:F552,F552)&gt;1,"DUPLICADO","OK")))))))</f>
        <v/>
      </c>
    </row>
    <row r="553" ht="15" customHeight="1" s="22">
      <c r="A553" s="38" t="n"/>
      <c r="B553" s="56">
        <f>IF(A553="","",DATE(YEAR(A553),MONTH(A553),1))</f>
        <v/>
      </c>
      <c r="C553" s="37" t="n"/>
      <c r="D553" s="43">
        <f>IF(C553="","",IFERROR(INDEX(Perguntas!$B$2:$B$31,MATCH(C553,Perguntas!$A$2:$A$31,0)),"ID inválido"))</f>
        <v/>
      </c>
      <c r="E553" s="43">
        <f>IF(C553="","",IFERROR(INDEX(Perguntas!$C$2:$C$31,MATCH(C553,Perguntas!$A$2:$A$31,0)),""))</f>
        <v/>
      </c>
      <c r="F553" s="37" t="n"/>
      <c r="G553" s="37" t="n"/>
      <c r="H553" s="53" t="n"/>
      <c r="I553" s="53" t="n"/>
      <c r="J553" s="37" t="n"/>
      <c r="K553" s="53" t="n"/>
      <c r="L553" s="53" t="n"/>
      <c r="M553" s="53" t="n"/>
      <c r="N553" s="54" t="n"/>
      <c r="O553" s="57">
        <f>IF(COUNTA(A553,C553,F553,G553)=0,"",IF(OR(A553="",C553="",F553="",G553=""),"INCOMPLETO",IF(COUNTIF(Perguntas!$A$2:$A$31,C553)=0,"ID INVÁLIDO",IF(COUNTIF(Perguntas!$A$22:$A$31,C553)&gt;0,"EXTRA",IF(INDEX(Perguntas!$C$2:$C$21,MATCH(C553,Perguntas!$A$2:$A$21,0))="","PERGUNTA VAZIA",IF(COUNTIFS(Plataformas!$A$2:$A$7,F553,Plataformas!$C$2:$C$7,"Sim")=0,"FORA DO PLANO",IF(COUNTIFS($B$2:B553,B553,$C$2:C553,C553,$F$2:F553,F553)&gt;1,"DUPLICADO","OK")))))))</f>
        <v/>
      </c>
    </row>
    <row r="554" ht="15" customHeight="1" s="22">
      <c r="A554" s="38" t="n"/>
      <c r="B554" s="52">
        <f>IF(A554="","",DATE(YEAR(A554),MONTH(A554),1))</f>
        <v/>
      </c>
      <c r="C554" s="37" t="n"/>
      <c r="D554" s="42">
        <f>IF(C554="","",IFERROR(INDEX(Perguntas!$B$2:$B$31,MATCH(C554,Perguntas!$A$2:$A$31,0)),"ID inválido"))</f>
        <v/>
      </c>
      <c r="E554" s="42">
        <f>IF(C554="","",IFERROR(INDEX(Perguntas!$C$2:$C$31,MATCH(C554,Perguntas!$A$2:$A$31,0)),""))</f>
        <v/>
      </c>
      <c r="F554" s="37" t="n"/>
      <c r="G554" s="37" t="n"/>
      <c r="H554" s="53" t="n"/>
      <c r="I554" s="53" t="n"/>
      <c r="J554" s="37" t="n"/>
      <c r="K554" s="53" t="n"/>
      <c r="L554" s="53" t="n"/>
      <c r="M554" s="53" t="n"/>
      <c r="N554" s="54" t="n"/>
      <c r="O554" s="55">
        <f>IF(COUNTA(A554,C554,F554,G554)=0,"",IF(OR(A554="",C554="",F554="",G554=""),"INCOMPLETO",IF(COUNTIF(Perguntas!$A$2:$A$31,C554)=0,"ID INVÁLIDO",IF(COUNTIF(Perguntas!$A$22:$A$31,C554)&gt;0,"EXTRA",IF(INDEX(Perguntas!$C$2:$C$21,MATCH(C554,Perguntas!$A$2:$A$21,0))="","PERGUNTA VAZIA",IF(COUNTIFS(Plataformas!$A$2:$A$7,F554,Plataformas!$C$2:$C$7,"Sim")=0,"FORA DO PLANO",IF(COUNTIFS($B$2:B554,B554,$C$2:C554,C554,$F$2:F554,F554)&gt;1,"DUPLICADO","OK")))))))</f>
        <v/>
      </c>
    </row>
    <row r="555" ht="15" customHeight="1" s="22">
      <c r="A555" s="38" t="n"/>
      <c r="B555" s="56">
        <f>IF(A555="","",DATE(YEAR(A555),MONTH(A555),1))</f>
        <v/>
      </c>
      <c r="C555" s="37" t="n"/>
      <c r="D555" s="43">
        <f>IF(C555="","",IFERROR(INDEX(Perguntas!$B$2:$B$31,MATCH(C555,Perguntas!$A$2:$A$31,0)),"ID inválido"))</f>
        <v/>
      </c>
      <c r="E555" s="43">
        <f>IF(C555="","",IFERROR(INDEX(Perguntas!$C$2:$C$31,MATCH(C555,Perguntas!$A$2:$A$31,0)),""))</f>
        <v/>
      </c>
      <c r="F555" s="37" t="n"/>
      <c r="G555" s="37" t="n"/>
      <c r="H555" s="53" t="n"/>
      <c r="I555" s="53" t="n"/>
      <c r="J555" s="37" t="n"/>
      <c r="K555" s="53" t="n"/>
      <c r="L555" s="53" t="n"/>
      <c r="M555" s="53" t="n"/>
      <c r="N555" s="54" t="n"/>
      <c r="O555" s="57">
        <f>IF(COUNTA(A555,C555,F555,G555)=0,"",IF(OR(A555="",C555="",F555="",G555=""),"INCOMPLETO",IF(COUNTIF(Perguntas!$A$2:$A$31,C555)=0,"ID INVÁLIDO",IF(COUNTIF(Perguntas!$A$22:$A$31,C555)&gt;0,"EXTRA",IF(INDEX(Perguntas!$C$2:$C$21,MATCH(C555,Perguntas!$A$2:$A$21,0))="","PERGUNTA VAZIA",IF(COUNTIFS(Plataformas!$A$2:$A$7,F555,Plataformas!$C$2:$C$7,"Sim")=0,"FORA DO PLANO",IF(COUNTIFS($B$2:B555,B555,$C$2:C555,C555,$F$2:F555,F555)&gt;1,"DUPLICADO","OK")))))))</f>
        <v/>
      </c>
    </row>
    <row r="556" ht="15" customHeight="1" s="22">
      <c r="A556" s="38" t="n"/>
      <c r="B556" s="52">
        <f>IF(A556="","",DATE(YEAR(A556),MONTH(A556),1))</f>
        <v/>
      </c>
      <c r="C556" s="37" t="n"/>
      <c r="D556" s="42">
        <f>IF(C556="","",IFERROR(INDEX(Perguntas!$B$2:$B$31,MATCH(C556,Perguntas!$A$2:$A$31,0)),"ID inválido"))</f>
        <v/>
      </c>
      <c r="E556" s="42">
        <f>IF(C556="","",IFERROR(INDEX(Perguntas!$C$2:$C$31,MATCH(C556,Perguntas!$A$2:$A$31,0)),""))</f>
        <v/>
      </c>
      <c r="F556" s="37" t="n"/>
      <c r="G556" s="37" t="n"/>
      <c r="H556" s="53" t="n"/>
      <c r="I556" s="53" t="n"/>
      <c r="J556" s="37" t="n"/>
      <c r="K556" s="53" t="n"/>
      <c r="L556" s="53" t="n"/>
      <c r="M556" s="53" t="n"/>
      <c r="N556" s="54" t="n"/>
      <c r="O556" s="55">
        <f>IF(COUNTA(A556,C556,F556,G556)=0,"",IF(OR(A556="",C556="",F556="",G556=""),"INCOMPLETO",IF(COUNTIF(Perguntas!$A$2:$A$31,C556)=0,"ID INVÁLIDO",IF(COUNTIF(Perguntas!$A$22:$A$31,C556)&gt;0,"EXTRA",IF(INDEX(Perguntas!$C$2:$C$21,MATCH(C556,Perguntas!$A$2:$A$21,0))="","PERGUNTA VAZIA",IF(COUNTIFS(Plataformas!$A$2:$A$7,F556,Plataformas!$C$2:$C$7,"Sim")=0,"FORA DO PLANO",IF(COUNTIFS($B$2:B556,B556,$C$2:C556,C556,$F$2:F556,F556)&gt;1,"DUPLICADO","OK")))))))</f>
        <v/>
      </c>
    </row>
    <row r="557" ht="15" customHeight="1" s="22">
      <c r="A557" s="38" t="n"/>
      <c r="B557" s="56">
        <f>IF(A557="","",DATE(YEAR(A557),MONTH(A557),1))</f>
        <v/>
      </c>
      <c r="C557" s="37" t="n"/>
      <c r="D557" s="43">
        <f>IF(C557="","",IFERROR(INDEX(Perguntas!$B$2:$B$31,MATCH(C557,Perguntas!$A$2:$A$31,0)),"ID inválido"))</f>
        <v/>
      </c>
      <c r="E557" s="43">
        <f>IF(C557="","",IFERROR(INDEX(Perguntas!$C$2:$C$31,MATCH(C557,Perguntas!$A$2:$A$31,0)),""))</f>
        <v/>
      </c>
      <c r="F557" s="37" t="n"/>
      <c r="G557" s="37" t="n"/>
      <c r="H557" s="53" t="n"/>
      <c r="I557" s="53" t="n"/>
      <c r="J557" s="37" t="n"/>
      <c r="K557" s="53" t="n"/>
      <c r="L557" s="53" t="n"/>
      <c r="M557" s="53" t="n"/>
      <c r="N557" s="54" t="n"/>
      <c r="O557" s="57">
        <f>IF(COUNTA(A557,C557,F557,G557)=0,"",IF(OR(A557="",C557="",F557="",G557=""),"INCOMPLETO",IF(COUNTIF(Perguntas!$A$2:$A$31,C557)=0,"ID INVÁLIDO",IF(COUNTIF(Perguntas!$A$22:$A$31,C557)&gt;0,"EXTRA",IF(INDEX(Perguntas!$C$2:$C$21,MATCH(C557,Perguntas!$A$2:$A$21,0))="","PERGUNTA VAZIA",IF(COUNTIFS(Plataformas!$A$2:$A$7,F557,Plataformas!$C$2:$C$7,"Sim")=0,"FORA DO PLANO",IF(COUNTIFS($B$2:B557,B557,$C$2:C557,C557,$F$2:F557,F557)&gt;1,"DUPLICADO","OK")))))))</f>
        <v/>
      </c>
    </row>
    <row r="558" ht="15" customHeight="1" s="22">
      <c r="A558" s="38" t="n"/>
      <c r="B558" s="52">
        <f>IF(A558="","",DATE(YEAR(A558),MONTH(A558),1))</f>
        <v/>
      </c>
      <c r="C558" s="37" t="n"/>
      <c r="D558" s="42">
        <f>IF(C558="","",IFERROR(INDEX(Perguntas!$B$2:$B$31,MATCH(C558,Perguntas!$A$2:$A$31,0)),"ID inválido"))</f>
        <v/>
      </c>
      <c r="E558" s="42">
        <f>IF(C558="","",IFERROR(INDEX(Perguntas!$C$2:$C$31,MATCH(C558,Perguntas!$A$2:$A$31,0)),""))</f>
        <v/>
      </c>
      <c r="F558" s="37" t="n"/>
      <c r="G558" s="37" t="n"/>
      <c r="H558" s="53" t="n"/>
      <c r="I558" s="53" t="n"/>
      <c r="J558" s="37" t="n"/>
      <c r="K558" s="53" t="n"/>
      <c r="L558" s="53" t="n"/>
      <c r="M558" s="53" t="n"/>
      <c r="N558" s="54" t="n"/>
      <c r="O558" s="55">
        <f>IF(COUNTA(A558,C558,F558,G558)=0,"",IF(OR(A558="",C558="",F558="",G558=""),"INCOMPLETO",IF(COUNTIF(Perguntas!$A$2:$A$31,C558)=0,"ID INVÁLIDO",IF(COUNTIF(Perguntas!$A$22:$A$31,C558)&gt;0,"EXTRA",IF(INDEX(Perguntas!$C$2:$C$21,MATCH(C558,Perguntas!$A$2:$A$21,0))="","PERGUNTA VAZIA",IF(COUNTIFS(Plataformas!$A$2:$A$7,F558,Plataformas!$C$2:$C$7,"Sim")=0,"FORA DO PLANO",IF(COUNTIFS($B$2:B558,B558,$C$2:C558,C558,$F$2:F558,F558)&gt;1,"DUPLICADO","OK")))))))</f>
        <v/>
      </c>
    </row>
    <row r="559" ht="15" customHeight="1" s="22">
      <c r="A559" s="38" t="n"/>
      <c r="B559" s="56">
        <f>IF(A559="","",DATE(YEAR(A559),MONTH(A559),1))</f>
        <v/>
      </c>
      <c r="C559" s="37" t="n"/>
      <c r="D559" s="43">
        <f>IF(C559="","",IFERROR(INDEX(Perguntas!$B$2:$B$31,MATCH(C559,Perguntas!$A$2:$A$31,0)),"ID inválido"))</f>
        <v/>
      </c>
      <c r="E559" s="43">
        <f>IF(C559="","",IFERROR(INDEX(Perguntas!$C$2:$C$31,MATCH(C559,Perguntas!$A$2:$A$31,0)),""))</f>
        <v/>
      </c>
      <c r="F559" s="37" t="n"/>
      <c r="G559" s="37" t="n"/>
      <c r="H559" s="53" t="n"/>
      <c r="I559" s="53" t="n"/>
      <c r="J559" s="37" t="n"/>
      <c r="K559" s="53" t="n"/>
      <c r="L559" s="53" t="n"/>
      <c r="M559" s="53" t="n"/>
      <c r="N559" s="54" t="n"/>
      <c r="O559" s="57">
        <f>IF(COUNTA(A559,C559,F559,G559)=0,"",IF(OR(A559="",C559="",F559="",G559=""),"INCOMPLETO",IF(COUNTIF(Perguntas!$A$2:$A$31,C559)=0,"ID INVÁLIDO",IF(COUNTIF(Perguntas!$A$22:$A$31,C559)&gt;0,"EXTRA",IF(INDEX(Perguntas!$C$2:$C$21,MATCH(C559,Perguntas!$A$2:$A$21,0))="","PERGUNTA VAZIA",IF(COUNTIFS(Plataformas!$A$2:$A$7,F559,Plataformas!$C$2:$C$7,"Sim")=0,"FORA DO PLANO",IF(COUNTIFS($B$2:B559,B559,$C$2:C559,C559,$F$2:F559,F559)&gt;1,"DUPLICADO","OK")))))))</f>
        <v/>
      </c>
    </row>
    <row r="560" ht="15" customHeight="1" s="22">
      <c r="A560" s="38" t="n"/>
      <c r="B560" s="52">
        <f>IF(A560="","",DATE(YEAR(A560),MONTH(A560),1))</f>
        <v/>
      </c>
      <c r="C560" s="37" t="n"/>
      <c r="D560" s="42">
        <f>IF(C560="","",IFERROR(INDEX(Perguntas!$B$2:$B$31,MATCH(C560,Perguntas!$A$2:$A$31,0)),"ID inválido"))</f>
        <v/>
      </c>
      <c r="E560" s="42">
        <f>IF(C560="","",IFERROR(INDEX(Perguntas!$C$2:$C$31,MATCH(C560,Perguntas!$A$2:$A$31,0)),""))</f>
        <v/>
      </c>
      <c r="F560" s="37" t="n"/>
      <c r="G560" s="37" t="n"/>
      <c r="H560" s="53" t="n"/>
      <c r="I560" s="53" t="n"/>
      <c r="J560" s="37" t="n"/>
      <c r="K560" s="53" t="n"/>
      <c r="L560" s="53" t="n"/>
      <c r="M560" s="53" t="n"/>
      <c r="N560" s="54" t="n"/>
      <c r="O560" s="55">
        <f>IF(COUNTA(A560,C560,F560,G560)=0,"",IF(OR(A560="",C560="",F560="",G560=""),"INCOMPLETO",IF(COUNTIF(Perguntas!$A$2:$A$31,C560)=0,"ID INVÁLIDO",IF(COUNTIF(Perguntas!$A$22:$A$31,C560)&gt;0,"EXTRA",IF(INDEX(Perguntas!$C$2:$C$21,MATCH(C560,Perguntas!$A$2:$A$21,0))="","PERGUNTA VAZIA",IF(COUNTIFS(Plataformas!$A$2:$A$7,F560,Plataformas!$C$2:$C$7,"Sim")=0,"FORA DO PLANO",IF(COUNTIFS($B$2:B560,B560,$C$2:C560,C560,$F$2:F560,F560)&gt;1,"DUPLICADO","OK")))))))</f>
        <v/>
      </c>
    </row>
    <row r="561" ht="15" customHeight="1" s="22">
      <c r="A561" s="38" t="n"/>
      <c r="B561" s="56">
        <f>IF(A561="","",DATE(YEAR(A561),MONTH(A561),1))</f>
        <v/>
      </c>
      <c r="C561" s="37" t="n"/>
      <c r="D561" s="43">
        <f>IF(C561="","",IFERROR(INDEX(Perguntas!$B$2:$B$31,MATCH(C561,Perguntas!$A$2:$A$31,0)),"ID inválido"))</f>
        <v/>
      </c>
      <c r="E561" s="43">
        <f>IF(C561="","",IFERROR(INDEX(Perguntas!$C$2:$C$31,MATCH(C561,Perguntas!$A$2:$A$31,0)),""))</f>
        <v/>
      </c>
      <c r="F561" s="37" t="n"/>
      <c r="G561" s="37" t="n"/>
      <c r="H561" s="53" t="n"/>
      <c r="I561" s="53" t="n"/>
      <c r="J561" s="37" t="n"/>
      <c r="K561" s="53" t="n"/>
      <c r="L561" s="53" t="n"/>
      <c r="M561" s="53" t="n"/>
      <c r="N561" s="54" t="n"/>
      <c r="O561" s="57">
        <f>IF(COUNTA(A561,C561,F561,G561)=0,"",IF(OR(A561="",C561="",F561="",G561=""),"INCOMPLETO",IF(COUNTIF(Perguntas!$A$2:$A$31,C561)=0,"ID INVÁLIDO",IF(COUNTIF(Perguntas!$A$22:$A$31,C561)&gt;0,"EXTRA",IF(INDEX(Perguntas!$C$2:$C$21,MATCH(C561,Perguntas!$A$2:$A$21,0))="","PERGUNTA VAZIA",IF(COUNTIFS(Plataformas!$A$2:$A$7,F561,Plataformas!$C$2:$C$7,"Sim")=0,"FORA DO PLANO",IF(COUNTIFS($B$2:B561,B561,$C$2:C561,C561,$F$2:F561,F561)&gt;1,"DUPLICADO","OK")))))))</f>
        <v/>
      </c>
    </row>
    <row r="562" ht="15" customHeight="1" s="22">
      <c r="A562" s="38" t="n"/>
      <c r="B562" s="52">
        <f>IF(A562="","",DATE(YEAR(A562),MONTH(A562),1))</f>
        <v/>
      </c>
      <c r="C562" s="37" t="n"/>
      <c r="D562" s="42">
        <f>IF(C562="","",IFERROR(INDEX(Perguntas!$B$2:$B$31,MATCH(C562,Perguntas!$A$2:$A$31,0)),"ID inválido"))</f>
        <v/>
      </c>
      <c r="E562" s="42">
        <f>IF(C562="","",IFERROR(INDEX(Perguntas!$C$2:$C$31,MATCH(C562,Perguntas!$A$2:$A$31,0)),""))</f>
        <v/>
      </c>
      <c r="F562" s="37" t="n"/>
      <c r="G562" s="37" t="n"/>
      <c r="H562" s="53" t="n"/>
      <c r="I562" s="53" t="n"/>
      <c r="J562" s="37" t="n"/>
      <c r="K562" s="53" t="n"/>
      <c r="L562" s="53" t="n"/>
      <c r="M562" s="53" t="n"/>
      <c r="N562" s="54" t="n"/>
      <c r="O562" s="55">
        <f>IF(COUNTA(A562,C562,F562,G562)=0,"",IF(OR(A562="",C562="",F562="",G562=""),"INCOMPLETO",IF(COUNTIF(Perguntas!$A$2:$A$31,C562)=0,"ID INVÁLIDO",IF(COUNTIF(Perguntas!$A$22:$A$31,C562)&gt;0,"EXTRA",IF(INDEX(Perguntas!$C$2:$C$21,MATCH(C562,Perguntas!$A$2:$A$21,0))="","PERGUNTA VAZIA",IF(COUNTIFS(Plataformas!$A$2:$A$7,F562,Plataformas!$C$2:$C$7,"Sim")=0,"FORA DO PLANO",IF(COUNTIFS($B$2:B562,B562,$C$2:C562,C562,$F$2:F562,F562)&gt;1,"DUPLICADO","OK")))))))</f>
        <v/>
      </c>
    </row>
    <row r="563" ht="15" customHeight="1" s="22">
      <c r="A563" s="38" t="n"/>
      <c r="B563" s="56">
        <f>IF(A563="","",DATE(YEAR(A563),MONTH(A563),1))</f>
        <v/>
      </c>
      <c r="C563" s="37" t="n"/>
      <c r="D563" s="43">
        <f>IF(C563="","",IFERROR(INDEX(Perguntas!$B$2:$B$31,MATCH(C563,Perguntas!$A$2:$A$31,0)),"ID inválido"))</f>
        <v/>
      </c>
      <c r="E563" s="43">
        <f>IF(C563="","",IFERROR(INDEX(Perguntas!$C$2:$C$31,MATCH(C563,Perguntas!$A$2:$A$31,0)),""))</f>
        <v/>
      </c>
      <c r="F563" s="37" t="n"/>
      <c r="G563" s="37" t="n"/>
      <c r="H563" s="53" t="n"/>
      <c r="I563" s="53" t="n"/>
      <c r="J563" s="37" t="n"/>
      <c r="K563" s="53" t="n"/>
      <c r="L563" s="53" t="n"/>
      <c r="M563" s="53" t="n"/>
      <c r="N563" s="54" t="n"/>
      <c r="O563" s="57">
        <f>IF(COUNTA(A563,C563,F563,G563)=0,"",IF(OR(A563="",C563="",F563="",G563=""),"INCOMPLETO",IF(COUNTIF(Perguntas!$A$2:$A$31,C563)=0,"ID INVÁLIDO",IF(COUNTIF(Perguntas!$A$22:$A$31,C563)&gt;0,"EXTRA",IF(INDEX(Perguntas!$C$2:$C$21,MATCH(C563,Perguntas!$A$2:$A$21,0))="","PERGUNTA VAZIA",IF(COUNTIFS(Plataformas!$A$2:$A$7,F563,Plataformas!$C$2:$C$7,"Sim")=0,"FORA DO PLANO",IF(COUNTIFS($B$2:B563,B563,$C$2:C563,C563,$F$2:F563,F563)&gt;1,"DUPLICADO","OK")))))))</f>
        <v/>
      </c>
    </row>
    <row r="564" ht="15" customHeight="1" s="22">
      <c r="A564" s="38" t="n"/>
      <c r="B564" s="52">
        <f>IF(A564="","",DATE(YEAR(A564),MONTH(A564),1))</f>
        <v/>
      </c>
      <c r="C564" s="37" t="n"/>
      <c r="D564" s="42">
        <f>IF(C564="","",IFERROR(INDEX(Perguntas!$B$2:$B$31,MATCH(C564,Perguntas!$A$2:$A$31,0)),"ID inválido"))</f>
        <v/>
      </c>
      <c r="E564" s="42">
        <f>IF(C564="","",IFERROR(INDEX(Perguntas!$C$2:$C$31,MATCH(C564,Perguntas!$A$2:$A$31,0)),""))</f>
        <v/>
      </c>
      <c r="F564" s="37" t="n"/>
      <c r="G564" s="37" t="n"/>
      <c r="H564" s="53" t="n"/>
      <c r="I564" s="53" t="n"/>
      <c r="J564" s="37" t="n"/>
      <c r="K564" s="53" t="n"/>
      <c r="L564" s="53" t="n"/>
      <c r="M564" s="53" t="n"/>
      <c r="N564" s="54" t="n"/>
      <c r="O564" s="55">
        <f>IF(COUNTA(A564,C564,F564,G564)=0,"",IF(OR(A564="",C564="",F564="",G564=""),"INCOMPLETO",IF(COUNTIF(Perguntas!$A$2:$A$31,C564)=0,"ID INVÁLIDO",IF(COUNTIF(Perguntas!$A$22:$A$31,C564)&gt;0,"EXTRA",IF(INDEX(Perguntas!$C$2:$C$21,MATCH(C564,Perguntas!$A$2:$A$21,0))="","PERGUNTA VAZIA",IF(COUNTIFS(Plataformas!$A$2:$A$7,F564,Plataformas!$C$2:$C$7,"Sim")=0,"FORA DO PLANO",IF(COUNTIFS($B$2:B564,B564,$C$2:C564,C564,$F$2:F564,F564)&gt;1,"DUPLICADO","OK")))))))</f>
        <v/>
      </c>
    </row>
    <row r="565" ht="15" customHeight="1" s="22">
      <c r="A565" s="38" t="n"/>
      <c r="B565" s="56">
        <f>IF(A565="","",DATE(YEAR(A565),MONTH(A565),1))</f>
        <v/>
      </c>
      <c r="C565" s="37" t="n"/>
      <c r="D565" s="43">
        <f>IF(C565="","",IFERROR(INDEX(Perguntas!$B$2:$B$31,MATCH(C565,Perguntas!$A$2:$A$31,0)),"ID inválido"))</f>
        <v/>
      </c>
      <c r="E565" s="43">
        <f>IF(C565="","",IFERROR(INDEX(Perguntas!$C$2:$C$31,MATCH(C565,Perguntas!$A$2:$A$31,0)),""))</f>
        <v/>
      </c>
      <c r="F565" s="37" t="n"/>
      <c r="G565" s="37" t="n"/>
      <c r="H565" s="53" t="n"/>
      <c r="I565" s="53" t="n"/>
      <c r="J565" s="37" t="n"/>
      <c r="K565" s="53" t="n"/>
      <c r="L565" s="53" t="n"/>
      <c r="M565" s="53" t="n"/>
      <c r="N565" s="54" t="n"/>
      <c r="O565" s="57">
        <f>IF(COUNTA(A565,C565,F565,G565)=0,"",IF(OR(A565="",C565="",F565="",G565=""),"INCOMPLETO",IF(COUNTIF(Perguntas!$A$2:$A$31,C565)=0,"ID INVÁLIDO",IF(COUNTIF(Perguntas!$A$22:$A$31,C565)&gt;0,"EXTRA",IF(INDEX(Perguntas!$C$2:$C$21,MATCH(C565,Perguntas!$A$2:$A$21,0))="","PERGUNTA VAZIA",IF(COUNTIFS(Plataformas!$A$2:$A$7,F565,Plataformas!$C$2:$C$7,"Sim")=0,"FORA DO PLANO",IF(COUNTIFS($B$2:B565,B565,$C$2:C565,C565,$F$2:F565,F565)&gt;1,"DUPLICADO","OK")))))))</f>
        <v/>
      </c>
    </row>
    <row r="566" ht="15" customHeight="1" s="22">
      <c r="A566" s="38" t="n"/>
      <c r="B566" s="52">
        <f>IF(A566="","",DATE(YEAR(A566),MONTH(A566),1))</f>
        <v/>
      </c>
      <c r="C566" s="37" t="n"/>
      <c r="D566" s="42">
        <f>IF(C566="","",IFERROR(INDEX(Perguntas!$B$2:$B$31,MATCH(C566,Perguntas!$A$2:$A$31,0)),"ID inválido"))</f>
        <v/>
      </c>
      <c r="E566" s="42">
        <f>IF(C566="","",IFERROR(INDEX(Perguntas!$C$2:$C$31,MATCH(C566,Perguntas!$A$2:$A$31,0)),""))</f>
        <v/>
      </c>
      <c r="F566" s="37" t="n"/>
      <c r="G566" s="37" t="n"/>
      <c r="H566" s="53" t="n"/>
      <c r="I566" s="53" t="n"/>
      <c r="J566" s="37" t="n"/>
      <c r="K566" s="53" t="n"/>
      <c r="L566" s="53" t="n"/>
      <c r="M566" s="53" t="n"/>
      <c r="N566" s="54" t="n"/>
      <c r="O566" s="55">
        <f>IF(COUNTA(A566,C566,F566,G566)=0,"",IF(OR(A566="",C566="",F566="",G566=""),"INCOMPLETO",IF(COUNTIF(Perguntas!$A$2:$A$31,C566)=0,"ID INVÁLIDO",IF(COUNTIF(Perguntas!$A$22:$A$31,C566)&gt;0,"EXTRA",IF(INDEX(Perguntas!$C$2:$C$21,MATCH(C566,Perguntas!$A$2:$A$21,0))="","PERGUNTA VAZIA",IF(COUNTIFS(Plataformas!$A$2:$A$7,F566,Plataformas!$C$2:$C$7,"Sim")=0,"FORA DO PLANO",IF(COUNTIFS($B$2:B566,B566,$C$2:C566,C566,$F$2:F566,F566)&gt;1,"DUPLICADO","OK")))))))</f>
        <v/>
      </c>
    </row>
    <row r="567" ht="15" customHeight="1" s="22">
      <c r="A567" s="38" t="n"/>
      <c r="B567" s="56">
        <f>IF(A567="","",DATE(YEAR(A567),MONTH(A567),1))</f>
        <v/>
      </c>
      <c r="C567" s="37" t="n"/>
      <c r="D567" s="43">
        <f>IF(C567="","",IFERROR(INDEX(Perguntas!$B$2:$B$31,MATCH(C567,Perguntas!$A$2:$A$31,0)),"ID inválido"))</f>
        <v/>
      </c>
      <c r="E567" s="43">
        <f>IF(C567="","",IFERROR(INDEX(Perguntas!$C$2:$C$31,MATCH(C567,Perguntas!$A$2:$A$31,0)),""))</f>
        <v/>
      </c>
      <c r="F567" s="37" t="n"/>
      <c r="G567" s="37" t="n"/>
      <c r="H567" s="53" t="n"/>
      <c r="I567" s="53" t="n"/>
      <c r="J567" s="37" t="n"/>
      <c r="K567" s="53" t="n"/>
      <c r="L567" s="53" t="n"/>
      <c r="M567" s="53" t="n"/>
      <c r="N567" s="54" t="n"/>
      <c r="O567" s="57">
        <f>IF(COUNTA(A567,C567,F567,G567)=0,"",IF(OR(A567="",C567="",F567="",G567=""),"INCOMPLETO",IF(COUNTIF(Perguntas!$A$2:$A$31,C567)=0,"ID INVÁLIDO",IF(COUNTIF(Perguntas!$A$22:$A$31,C567)&gt;0,"EXTRA",IF(INDEX(Perguntas!$C$2:$C$21,MATCH(C567,Perguntas!$A$2:$A$21,0))="","PERGUNTA VAZIA",IF(COUNTIFS(Plataformas!$A$2:$A$7,F567,Plataformas!$C$2:$C$7,"Sim")=0,"FORA DO PLANO",IF(COUNTIFS($B$2:B567,B567,$C$2:C567,C567,$F$2:F567,F567)&gt;1,"DUPLICADO","OK")))))))</f>
        <v/>
      </c>
    </row>
    <row r="568" ht="15" customHeight="1" s="22">
      <c r="A568" s="38" t="n"/>
      <c r="B568" s="52">
        <f>IF(A568="","",DATE(YEAR(A568),MONTH(A568),1))</f>
        <v/>
      </c>
      <c r="C568" s="37" t="n"/>
      <c r="D568" s="42">
        <f>IF(C568="","",IFERROR(INDEX(Perguntas!$B$2:$B$31,MATCH(C568,Perguntas!$A$2:$A$31,0)),"ID inválido"))</f>
        <v/>
      </c>
      <c r="E568" s="42">
        <f>IF(C568="","",IFERROR(INDEX(Perguntas!$C$2:$C$31,MATCH(C568,Perguntas!$A$2:$A$31,0)),""))</f>
        <v/>
      </c>
      <c r="F568" s="37" t="n"/>
      <c r="G568" s="37" t="n"/>
      <c r="H568" s="53" t="n"/>
      <c r="I568" s="53" t="n"/>
      <c r="J568" s="37" t="n"/>
      <c r="K568" s="53" t="n"/>
      <c r="L568" s="53" t="n"/>
      <c r="M568" s="53" t="n"/>
      <c r="N568" s="54" t="n"/>
      <c r="O568" s="55">
        <f>IF(COUNTA(A568,C568,F568,G568)=0,"",IF(OR(A568="",C568="",F568="",G568=""),"INCOMPLETO",IF(COUNTIF(Perguntas!$A$2:$A$31,C568)=0,"ID INVÁLIDO",IF(COUNTIF(Perguntas!$A$22:$A$31,C568)&gt;0,"EXTRA",IF(INDEX(Perguntas!$C$2:$C$21,MATCH(C568,Perguntas!$A$2:$A$21,0))="","PERGUNTA VAZIA",IF(COUNTIFS(Plataformas!$A$2:$A$7,F568,Plataformas!$C$2:$C$7,"Sim")=0,"FORA DO PLANO",IF(COUNTIFS($B$2:B568,B568,$C$2:C568,C568,$F$2:F568,F568)&gt;1,"DUPLICADO","OK")))))))</f>
        <v/>
      </c>
    </row>
    <row r="569" ht="15" customHeight="1" s="22">
      <c r="A569" s="38" t="n"/>
      <c r="B569" s="56">
        <f>IF(A569="","",DATE(YEAR(A569),MONTH(A569),1))</f>
        <v/>
      </c>
      <c r="C569" s="37" t="n"/>
      <c r="D569" s="43">
        <f>IF(C569="","",IFERROR(INDEX(Perguntas!$B$2:$B$31,MATCH(C569,Perguntas!$A$2:$A$31,0)),"ID inválido"))</f>
        <v/>
      </c>
      <c r="E569" s="43">
        <f>IF(C569="","",IFERROR(INDEX(Perguntas!$C$2:$C$31,MATCH(C569,Perguntas!$A$2:$A$31,0)),""))</f>
        <v/>
      </c>
      <c r="F569" s="37" t="n"/>
      <c r="G569" s="37" t="n"/>
      <c r="H569" s="53" t="n"/>
      <c r="I569" s="53" t="n"/>
      <c r="J569" s="37" t="n"/>
      <c r="K569" s="53" t="n"/>
      <c r="L569" s="53" t="n"/>
      <c r="M569" s="53" t="n"/>
      <c r="N569" s="54" t="n"/>
      <c r="O569" s="57">
        <f>IF(COUNTA(A569,C569,F569,G569)=0,"",IF(OR(A569="",C569="",F569="",G569=""),"INCOMPLETO",IF(COUNTIF(Perguntas!$A$2:$A$31,C569)=0,"ID INVÁLIDO",IF(COUNTIF(Perguntas!$A$22:$A$31,C569)&gt;0,"EXTRA",IF(INDEX(Perguntas!$C$2:$C$21,MATCH(C569,Perguntas!$A$2:$A$21,0))="","PERGUNTA VAZIA",IF(COUNTIFS(Plataformas!$A$2:$A$7,F569,Plataformas!$C$2:$C$7,"Sim")=0,"FORA DO PLANO",IF(COUNTIFS($B$2:B569,B569,$C$2:C569,C569,$F$2:F569,F569)&gt;1,"DUPLICADO","OK")))))))</f>
        <v/>
      </c>
    </row>
    <row r="570" ht="15" customHeight="1" s="22">
      <c r="A570" s="38" t="n"/>
      <c r="B570" s="52">
        <f>IF(A570="","",DATE(YEAR(A570),MONTH(A570),1))</f>
        <v/>
      </c>
      <c r="C570" s="37" t="n"/>
      <c r="D570" s="42">
        <f>IF(C570="","",IFERROR(INDEX(Perguntas!$B$2:$B$31,MATCH(C570,Perguntas!$A$2:$A$31,0)),"ID inválido"))</f>
        <v/>
      </c>
      <c r="E570" s="42">
        <f>IF(C570="","",IFERROR(INDEX(Perguntas!$C$2:$C$31,MATCH(C570,Perguntas!$A$2:$A$31,0)),""))</f>
        <v/>
      </c>
      <c r="F570" s="37" t="n"/>
      <c r="G570" s="37" t="n"/>
      <c r="H570" s="53" t="n"/>
      <c r="I570" s="53" t="n"/>
      <c r="J570" s="37" t="n"/>
      <c r="K570" s="53" t="n"/>
      <c r="L570" s="53" t="n"/>
      <c r="M570" s="53" t="n"/>
      <c r="N570" s="54" t="n"/>
      <c r="O570" s="55">
        <f>IF(COUNTA(A570,C570,F570,G570)=0,"",IF(OR(A570="",C570="",F570="",G570=""),"INCOMPLETO",IF(COUNTIF(Perguntas!$A$2:$A$31,C570)=0,"ID INVÁLIDO",IF(COUNTIF(Perguntas!$A$22:$A$31,C570)&gt;0,"EXTRA",IF(INDEX(Perguntas!$C$2:$C$21,MATCH(C570,Perguntas!$A$2:$A$21,0))="","PERGUNTA VAZIA",IF(COUNTIFS(Plataformas!$A$2:$A$7,F570,Plataformas!$C$2:$C$7,"Sim")=0,"FORA DO PLANO",IF(COUNTIFS($B$2:B570,B570,$C$2:C570,C570,$F$2:F570,F570)&gt;1,"DUPLICADO","OK")))))))</f>
        <v/>
      </c>
    </row>
    <row r="571" ht="15" customHeight="1" s="22">
      <c r="A571" s="38" t="n"/>
      <c r="B571" s="56">
        <f>IF(A571="","",DATE(YEAR(A571),MONTH(A571),1))</f>
        <v/>
      </c>
      <c r="C571" s="37" t="n"/>
      <c r="D571" s="43">
        <f>IF(C571="","",IFERROR(INDEX(Perguntas!$B$2:$B$31,MATCH(C571,Perguntas!$A$2:$A$31,0)),"ID inválido"))</f>
        <v/>
      </c>
      <c r="E571" s="43">
        <f>IF(C571="","",IFERROR(INDEX(Perguntas!$C$2:$C$31,MATCH(C571,Perguntas!$A$2:$A$31,0)),""))</f>
        <v/>
      </c>
      <c r="F571" s="37" t="n"/>
      <c r="G571" s="37" t="n"/>
      <c r="H571" s="53" t="n"/>
      <c r="I571" s="53" t="n"/>
      <c r="J571" s="37" t="n"/>
      <c r="K571" s="53" t="n"/>
      <c r="L571" s="53" t="n"/>
      <c r="M571" s="53" t="n"/>
      <c r="N571" s="54" t="n"/>
      <c r="O571" s="57">
        <f>IF(COUNTA(A571,C571,F571,G571)=0,"",IF(OR(A571="",C571="",F571="",G571=""),"INCOMPLETO",IF(COUNTIF(Perguntas!$A$2:$A$31,C571)=0,"ID INVÁLIDO",IF(COUNTIF(Perguntas!$A$22:$A$31,C571)&gt;0,"EXTRA",IF(INDEX(Perguntas!$C$2:$C$21,MATCH(C571,Perguntas!$A$2:$A$21,0))="","PERGUNTA VAZIA",IF(COUNTIFS(Plataformas!$A$2:$A$7,F571,Plataformas!$C$2:$C$7,"Sim")=0,"FORA DO PLANO",IF(COUNTIFS($B$2:B571,B571,$C$2:C571,C571,$F$2:F571,F571)&gt;1,"DUPLICADO","OK")))))))</f>
        <v/>
      </c>
    </row>
    <row r="572" ht="15" customHeight="1" s="22">
      <c r="A572" s="38" t="n"/>
      <c r="B572" s="52">
        <f>IF(A572="","",DATE(YEAR(A572),MONTH(A572),1))</f>
        <v/>
      </c>
      <c r="C572" s="37" t="n"/>
      <c r="D572" s="42">
        <f>IF(C572="","",IFERROR(INDEX(Perguntas!$B$2:$B$31,MATCH(C572,Perguntas!$A$2:$A$31,0)),"ID inválido"))</f>
        <v/>
      </c>
      <c r="E572" s="42">
        <f>IF(C572="","",IFERROR(INDEX(Perguntas!$C$2:$C$31,MATCH(C572,Perguntas!$A$2:$A$31,0)),""))</f>
        <v/>
      </c>
      <c r="F572" s="37" t="n"/>
      <c r="G572" s="37" t="n"/>
      <c r="H572" s="53" t="n"/>
      <c r="I572" s="53" t="n"/>
      <c r="J572" s="37" t="n"/>
      <c r="K572" s="53" t="n"/>
      <c r="L572" s="53" t="n"/>
      <c r="M572" s="53" t="n"/>
      <c r="N572" s="54" t="n"/>
      <c r="O572" s="55">
        <f>IF(COUNTA(A572,C572,F572,G572)=0,"",IF(OR(A572="",C572="",F572="",G572=""),"INCOMPLETO",IF(COUNTIF(Perguntas!$A$2:$A$31,C572)=0,"ID INVÁLIDO",IF(COUNTIF(Perguntas!$A$22:$A$31,C572)&gt;0,"EXTRA",IF(INDEX(Perguntas!$C$2:$C$21,MATCH(C572,Perguntas!$A$2:$A$21,0))="","PERGUNTA VAZIA",IF(COUNTIFS(Plataformas!$A$2:$A$7,F572,Plataformas!$C$2:$C$7,"Sim")=0,"FORA DO PLANO",IF(COUNTIFS($B$2:B572,B572,$C$2:C572,C572,$F$2:F572,F572)&gt;1,"DUPLICADO","OK")))))))</f>
        <v/>
      </c>
    </row>
    <row r="573" ht="15" customHeight="1" s="22">
      <c r="A573" s="38" t="n"/>
      <c r="B573" s="56">
        <f>IF(A573="","",DATE(YEAR(A573),MONTH(A573),1))</f>
        <v/>
      </c>
      <c r="C573" s="37" t="n"/>
      <c r="D573" s="43">
        <f>IF(C573="","",IFERROR(INDEX(Perguntas!$B$2:$B$31,MATCH(C573,Perguntas!$A$2:$A$31,0)),"ID inválido"))</f>
        <v/>
      </c>
      <c r="E573" s="43">
        <f>IF(C573="","",IFERROR(INDEX(Perguntas!$C$2:$C$31,MATCH(C573,Perguntas!$A$2:$A$31,0)),""))</f>
        <v/>
      </c>
      <c r="F573" s="37" t="n"/>
      <c r="G573" s="37" t="n"/>
      <c r="H573" s="53" t="n"/>
      <c r="I573" s="53" t="n"/>
      <c r="J573" s="37" t="n"/>
      <c r="K573" s="53" t="n"/>
      <c r="L573" s="53" t="n"/>
      <c r="M573" s="53" t="n"/>
      <c r="N573" s="54" t="n"/>
      <c r="O573" s="57">
        <f>IF(COUNTA(A573,C573,F573,G573)=0,"",IF(OR(A573="",C573="",F573="",G573=""),"INCOMPLETO",IF(COUNTIF(Perguntas!$A$2:$A$31,C573)=0,"ID INVÁLIDO",IF(COUNTIF(Perguntas!$A$22:$A$31,C573)&gt;0,"EXTRA",IF(INDEX(Perguntas!$C$2:$C$21,MATCH(C573,Perguntas!$A$2:$A$21,0))="","PERGUNTA VAZIA",IF(COUNTIFS(Plataformas!$A$2:$A$7,F573,Plataformas!$C$2:$C$7,"Sim")=0,"FORA DO PLANO",IF(COUNTIFS($B$2:B573,B573,$C$2:C573,C573,$F$2:F573,F573)&gt;1,"DUPLICADO","OK")))))))</f>
        <v/>
      </c>
    </row>
    <row r="574" ht="15" customHeight="1" s="22">
      <c r="A574" s="38" t="n"/>
      <c r="B574" s="52">
        <f>IF(A574="","",DATE(YEAR(A574),MONTH(A574),1))</f>
        <v/>
      </c>
      <c r="C574" s="37" t="n"/>
      <c r="D574" s="42">
        <f>IF(C574="","",IFERROR(INDEX(Perguntas!$B$2:$B$31,MATCH(C574,Perguntas!$A$2:$A$31,0)),"ID inválido"))</f>
        <v/>
      </c>
      <c r="E574" s="42">
        <f>IF(C574="","",IFERROR(INDEX(Perguntas!$C$2:$C$31,MATCH(C574,Perguntas!$A$2:$A$31,0)),""))</f>
        <v/>
      </c>
      <c r="F574" s="37" t="n"/>
      <c r="G574" s="37" t="n"/>
      <c r="H574" s="53" t="n"/>
      <c r="I574" s="53" t="n"/>
      <c r="J574" s="37" t="n"/>
      <c r="K574" s="53" t="n"/>
      <c r="L574" s="53" t="n"/>
      <c r="M574" s="53" t="n"/>
      <c r="N574" s="54" t="n"/>
      <c r="O574" s="55">
        <f>IF(COUNTA(A574,C574,F574,G574)=0,"",IF(OR(A574="",C574="",F574="",G574=""),"INCOMPLETO",IF(COUNTIF(Perguntas!$A$2:$A$31,C574)=0,"ID INVÁLIDO",IF(COUNTIF(Perguntas!$A$22:$A$31,C574)&gt;0,"EXTRA",IF(INDEX(Perguntas!$C$2:$C$21,MATCH(C574,Perguntas!$A$2:$A$21,0))="","PERGUNTA VAZIA",IF(COUNTIFS(Plataformas!$A$2:$A$7,F574,Plataformas!$C$2:$C$7,"Sim")=0,"FORA DO PLANO",IF(COUNTIFS($B$2:B574,B574,$C$2:C574,C574,$F$2:F574,F574)&gt;1,"DUPLICADO","OK")))))))</f>
        <v/>
      </c>
    </row>
    <row r="575" ht="15" customHeight="1" s="22">
      <c r="A575" s="38" t="n"/>
      <c r="B575" s="56">
        <f>IF(A575="","",DATE(YEAR(A575),MONTH(A575),1))</f>
        <v/>
      </c>
      <c r="C575" s="37" t="n"/>
      <c r="D575" s="43">
        <f>IF(C575="","",IFERROR(INDEX(Perguntas!$B$2:$B$31,MATCH(C575,Perguntas!$A$2:$A$31,0)),"ID inválido"))</f>
        <v/>
      </c>
      <c r="E575" s="43">
        <f>IF(C575="","",IFERROR(INDEX(Perguntas!$C$2:$C$31,MATCH(C575,Perguntas!$A$2:$A$31,0)),""))</f>
        <v/>
      </c>
      <c r="F575" s="37" t="n"/>
      <c r="G575" s="37" t="n"/>
      <c r="H575" s="53" t="n"/>
      <c r="I575" s="53" t="n"/>
      <c r="J575" s="37" t="n"/>
      <c r="K575" s="53" t="n"/>
      <c r="L575" s="53" t="n"/>
      <c r="M575" s="53" t="n"/>
      <c r="N575" s="54" t="n"/>
      <c r="O575" s="57">
        <f>IF(COUNTA(A575,C575,F575,G575)=0,"",IF(OR(A575="",C575="",F575="",G575=""),"INCOMPLETO",IF(COUNTIF(Perguntas!$A$2:$A$31,C575)=0,"ID INVÁLIDO",IF(COUNTIF(Perguntas!$A$22:$A$31,C575)&gt;0,"EXTRA",IF(INDEX(Perguntas!$C$2:$C$21,MATCH(C575,Perguntas!$A$2:$A$21,0))="","PERGUNTA VAZIA",IF(COUNTIFS(Plataformas!$A$2:$A$7,F575,Plataformas!$C$2:$C$7,"Sim")=0,"FORA DO PLANO",IF(COUNTIFS($B$2:B575,B575,$C$2:C575,C575,$F$2:F575,F575)&gt;1,"DUPLICADO","OK")))))))</f>
        <v/>
      </c>
    </row>
    <row r="576" ht="15" customHeight="1" s="22">
      <c r="A576" s="38" t="n"/>
      <c r="B576" s="52">
        <f>IF(A576="","",DATE(YEAR(A576),MONTH(A576),1))</f>
        <v/>
      </c>
      <c r="C576" s="37" t="n"/>
      <c r="D576" s="42">
        <f>IF(C576="","",IFERROR(INDEX(Perguntas!$B$2:$B$31,MATCH(C576,Perguntas!$A$2:$A$31,0)),"ID inválido"))</f>
        <v/>
      </c>
      <c r="E576" s="42">
        <f>IF(C576="","",IFERROR(INDEX(Perguntas!$C$2:$C$31,MATCH(C576,Perguntas!$A$2:$A$31,0)),""))</f>
        <v/>
      </c>
      <c r="F576" s="37" t="n"/>
      <c r="G576" s="37" t="n"/>
      <c r="H576" s="53" t="n"/>
      <c r="I576" s="53" t="n"/>
      <c r="J576" s="37" t="n"/>
      <c r="K576" s="53" t="n"/>
      <c r="L576" s="53" t="n"/>
      <c r="M576" s="53" t="n"/>
      <c r="N576" s="54" t="n"/>
      <c r="O576" s="55">
        <f>IF(COUNTA(A576,C576,F576,G576)=0,"",IF(OR(A576="",C576="",F576="",G576=""),"INCOMPLETO",IF(COUNTIF(Perguntas!$A$2:$A$31,C576)=0,"ID INVÁLIDO",IF(COUNTIF(Perguntas!$A$22:$A$31,C576)&gt;0,"EXTRA",IF(INDEX(Perguntas!$C$2:$C$21,MATCH(C576,Perguntas!$A$2:$A$21,0))="","PERGUNTA VAZIA",IF(COUNTIFS(Plataformas!$A$2:$A$7,F576,Plataformas!$C$2:$C$7,"Sim")=0,"FORA DO PLANO",IF(COUNTIFS($B$2:B576,B576,$C$2:C576,C576,$F$2:F576,F576)&gt;1,"DUPLICADO","OK")))))))</f>
        <v/>
      </c>
    </row>
    <row r="577" ht="15" customHeight="1" s="22">
      <c r="A577" s="38" t="n"/>
      <c r="B577" s="56">
        <f>IF(A577="","",DATE(YEAR(A577),MONTH(A577),1))</f>
        <v/>
      </c>
      <c r="C577" s="37" t="n"/>
      <c r="D577" s="43">
        <f>IF(C577="","",IFERROR(INDEX(Perguntas!$B$2:$B$31,MATCH(C577,Perguntas!$A$2:$A$31,0)),"ID inválido"))</f>
        <v/>
      </c>
      <c r="E577" s="43">
        <f>IF(C577="","",IFERROR(INDEX(Perguntas!$C$2:$C$31,MATCH(C577,Perguntas!$A$2:$A$31,0)),""))</f>
        <v/>
      </c>
      <c r="F577" s="37" t="n"/>
      <c r="G577" s="37" t="n"/>
      <c r="H577" s="53" t="n"/>
      <c r="I577" s="53" t="n"/>
      <c r="J577" s="37" t="n"/>
      <c r="K577" s="53" t="n"/>
      <c r="L577" s="53" t="n"/>
      <c r="M577" s="53" t="n"/>
      <c r="N577" s="54" t="n"/>
      <c r="O577" s="57">
        <f>IF(COUNTA(A577,C577,F577,G577)=0,"",IF(OR(A577="",C577="",F577="",G577=""),"INCOMPLETO",IF(COUNTIF(Perguntas!$A$2:$A$31,C577)=0,"ID INVÁLIDO",IF(COUNTIF(Perguntas!$A$22:$A$31,C577)&gt;0,"EXTRA",IF(INDEX(Perguntas!$C$2:$C$21,MATCH(C577,Perguntas!$A$2:$A$21,0))="","PERGUNTA VAZIA",IF(COUNTIFS(Plataformas!$A$2:$A$7,F577,Plataformas!$C$2:$C$7,"Sim")=0,"FORA DO PLANO",IF(COUNTIFS($B$2:B577,B577,$C$2:C577,C577,$F$2:F577,F577)&gt;1,"DUPLICADO","OK")))))))</f>
        <v/>
      </c>
    </row>
    <row r="578" ht="15" customHeight="1" s="22">
      <c r="A578" s="38" t="n"/>
      <c r="B578" s="52">
        <f>IF(A578="","",DATE(YEAR(A578),MONTH(A578),1))</f>
        <v/>
      </c>
      <c r="C578" s="37" t="n"/>
      <c r="D578" s="42">
        <f>IF(C578="","",IFERROR(INDEX(Perguntas!$B$2:$B$31,MATCH(C578,Perguntas!$A$2:$A$31,0)),"ID inválido"))</f>
        <v/>
      </c>
      <c r="E578" s="42">
        <f>IF(C578="","",IFERROR(INDEX(Perguntas!$C$2:$C$31,MATCH(C578,Perguntas!$A$2:$A$31,0)),""))</f>
        <v/>
      </c>
      <c r="F578" s="37" t="n"/>
      <c r="G578" s="37" t="n"/>
      <c r="H578" s="53" t="n"/>
      <c r="I578" s="53" t="n"/>
      <c r="J578" s="37" t="n"/>
      <c r="K578" s="53" t="n"/>
      <c r="L578" s="53" t="n"/>
      <c r="M578" s="53" t="n"/>
      <c r="N578" s="54" t="n"/>
      <c r="O578" s="55">
        <f>IF(COUNTA(A578,C578,F578,G578)=0,"",IF(OR(A578="",C578="",F578="",G578=""),"INCOMPLETO",IF(COUNTIF(Perguntas!$A$2:$A$31,C578)=0,"ID INVÁLIDO",IF(COUNTIF(Perguntas!$A$22:$A$31,C578)&gt;0,"EXTRA",IF(INDEX(Perguntas!$C$2:$C$21,MATCH(C578,Perguntas!$A$2:$A$21,0))="","PERGUNTA VAZIA",IF(COUNTIFS(Plataformas!$A$2:$A$7,F578,Plataformas!$C$2:$C$7,"Sim")=0,"FORA DO PLANO",IF(COUNTIFS($B$2:B578,B578,$C$2:C578,C578,$F$2:F578,F578)&gt;1,"DUPLICADO","OK")))))))</f>
        <v/>
      </c>
    </row>
    <row r="579" ht="15" customHeight="1" s="22">
      <c r="A579" s="38" t="n"/>
      <c r="B579" s="56">
        <f>IF(A579="","",DATE(YEAR(A579),MONTH(A579),1))</f>
        <v/>
      </c>
      <c r="C579" s="37" t="n"/>
      <c r="D579" s="43">
        <f>IF(C579="","",IFERROR(INDEX(Perguntas!$B$2:$B$31,MATCH(C579,Perguntas!$A$2:$A$31,0)),"ID inválido"))</f>
        <v/>
      </c>
      <c r="E579" s="43">
        <f>IF(C579="","",IFERROR(INDEX(Perguntas!$C$2:$C$31,MATCH(C579,Perguntas!$A$2:$A$31,0)),""))</f>
        <v/>
      </c>
      <c r="F579" s="37" t="n"/>
      <c r="G579" s="37" t="n"/>
      <c r="H579" s="53" t="n"/>
      <c r="I579" s="53" t="n"/>
      <c r="J579" s="37" t="n"/>
      <c r="K579" s="53" t="n"/>
      <c r="L579" s="53" t="n"/>
      <c r="M579" s="53" t="n"/>
      <c r="N579" s="54" t="n"/>
      <c r="O579" s="57">
        <f>IF(COUNTA(A579,C579,F579,G579)=0,"",IF(OR(A579="",C579="",F579="",G579=""),"INCOMPLETO",IF(COUNTIF(Perguntas!$A$2:$A$31,C579)=0,"ID INVÁLIDO",IF(COUNTIF(Perguntas!$A$22:$A$31,C579)&gt;0,"EXTRA",IF(INDEX(Perguntas!$C$2:$C$21,MATCH(C579,Perguntas!$A$2:$A$21,0))="","PERGUNTA VAZIA",IF(COUNTIFS(Plataformas!$A$2:$A$7,F579,Plataformas!$C$2:$C$7,"Sim")=0,"FORA DO PLANO",IF(COUNTIFS($B$2:B579,B579,$C$2:C579,C579,$F$2:F579,F579)&gt;1,"DUPLICADO","OK")))))))</f>
        <v/>
      </c>
    </row>
    <row r="580" ht="15" customHeight="1" s="22">
      <c r="A580" s="38" t="n"/>
      <c r="B580" s="52">
        <f>IF(A580="","",DATE(YEAR(A580),MONTH(A580),1))</f>
        <v/>
      </c>
      <c r="C580" s="37" t="n"/>
      <c r="D580" s="42">
        <f>IF(C580="","",IFERROR(INDEX(Perguntas!$B$2:$B$31,MATCH(C580,Perguntas!$A$2:$A$31,0)),"ID inválido"))</f>
        <v/>
      </c>
      <c r="E580" s="42">
        <f>IF(C580="","",IFERROR(INDEX(Perguntas!$C$2:$C$31,MATCH(C580,Perguntas!$A$2:$A$31,0)),""))</f>
        <v/>
      </c>
      <c r="F580" s="37" t="n"/>
      <c r="G580" s="37" t="n"/>
      <c r="H580" s="53" t="n"/>
      <c r="I580" s="53" t="n"/>
      <c r="J580" s="37" t="n"/>
      <c r="K580" s="53" t="n"/>
      <c r="L580" s="53" t="n"/>
      <c r="M580" s="53" t="n"/>
      <c r="N580" s="54" t="n"/>
      <c r="O580" s="55">
        <f>IF(COUNTA(A580,C580,F580,G580)=0,"",IF(OR(A580="",C580="",F580="",G580=""),"INCOMPLETO",IF(COUNTIF(Perguntas!$A$2:$A$31,C580)=0,"ID INVÁLIDO",IF(COUNTIF(Perguntas!$A$22:$A$31,C580)&gt;0,"EXTRA",IF(INDEX(Perguntas!$C$2:$C$21,MATCH(C580,Perguntas!$A$2:$A$21,0))="","PERGUNTA VAZIA",IF(COUNTIFS(Plataformas!$A$2:$A$7,F580,Plataformas!$C$2:$C$7,"Sim")=0,"FORA DO PLANO",IF(COUNTIFS($B$2:B580,B580,$C$2:C580,C580,$F$2:F580,F580)&gt;1,"DUPLICADO","OK")))))))</f>
        <v/>
      </c>
    </row>
    <row r="581" ht="15" customHeight="1" s="22">
      <c r="A581" s="38" t="n"/>
      <c r="B581" s="56">
        <f>IF(A581="","",DATE(YEAR(A581),MONTH(A581),1))</f>
        <v/>
      </c>
      <c r="C581" s="37" t="n"/>
      <c r="D581" s="43">
        <f>IF(C581="","",IFERROR(INDEX(Perguntas!$B$2:$B$31,MATCH(C581,Perguntas!$A$2:$A$31,0)),"ID inválido"))</f>
        <v/>
      </c>
      <c r="E581" s="43">
        <f>IF(C581="","",IFERROR(INDEX(Perguntas!$C$2:$C$31,MATCH(C581,Perguntas!$A$2:$A$31,0)),""))</f>
        <v/>
      </c>
      <c r="F581" s="37" t="n"/>
      <c r="G581" s="37" t="n"/>
      <c r="H581" s="53" t="n"/>
      <c r="I581" s="53" t="n"/>
      <c r="J581" s="37" t="n"/>
      <c r="K581" s="53" t="n"/>
      <c r="L581" s="53" t="n"/>
      <c r="M581" s="53" t="n"/>
      <c r="N581" s="54" t="n"/>
      <c r="O581" s="57">
        <f>IF(COUNTA(A581,C581,F581,G581)=0,"",IF(OR(A581="",C581="",F581="",G581=""),"INCOMPLETO",IF(COUNTIF(Perguntas!$A$2:$A$31,C581)=0,"ID INVÁLIDO",IF(COUNTIF(Perguntas!$A$22:$A$31,C581)&gt;0,"EXTRA",IF(INDEX(Perguntas!$C$2:$C$21,MATCH(C581,Perguntas!$A$2:$A$21,0))="","PERGUNTA VAZIA",IF(COUNTIFS(Plataformas!$A$2:$A$7,F581,Plataformas!$C$2:$C$7,"Sim")=0,"FORA DO PLANO",IF(COUNTIFS($B$2:B581,B581,$C$2:C581,C581,$F$2:F581,F581)&gt;1,"DUPLICADO","OK")))))))</f>
        <v/>
      </c>
    </row>
    <row r="582" ht="15" customHeight="1" s="22">
      <c r="A582" s="38" t="n"/>
      <c r="B582" s="52">
        <f>IF(A582="","",DATE(YEAR(A582),MONTH(A582),1))</f>
        <v/>
      </c>
      <c r="C582" s="37" t="n"/>
      <c r="D582" s="42">
        <f>IF(C582="","",IFERROR(INDEX(Perguntas!$B$2:$B$31,MATCH(C582,Perguntas!$A$2:$A$31,0)),"ID inválido"))</f>
        <v/>
      </c>
      <c r="E582" s="42">
        <f>IF(C582="","",IFERROR(INDEX(Perguntas!$C$2:$C$31,MATCH(C582,Perguntas!$A$2:$A$31,0)),""))</f>
        <v/>
      </c>
      <c r="F582" s="37" t="n"/>
      <c r="G582" s="37" t="n"/>
      <c r="H582" s="53" t="n"/>
      <c r="I582" s="53" t="n"/>
      <c r="J582" s="37" t="n"/>
      <c r="K582" s="53" t="n"/>
      <c r="L582" s="53" t="n"/>
      <c r="M582" s="53" t="n"/>
      <c r="N582" s="54" t="n"/>
      <c r="O582" s="55">
        <f>IF(COUNTA(A582,C582,F582,G582)=0,"",IF(OR(A582="",C582="",F582="",G582=""),"INCOMPLETO",IF(COUNTIF(Perguntas!$A$2:$A$31,C582)=0,"ID INVÁLIDO",IF(COUNTIF(Perguntas!$A$22:$A$31,C582)&gt;0,"EXTRA",IF(INDEX(Perguntas!$C$2:$C$21,MATCH(C582,Perguntas!$A$2:$A$21,0))="","PERGUNTA VAZIA",IF(COUNTIFS(Plataformas!$A$2:$A$7,F582,Plataformas!$C$2:$C$7,"Sim")=0,"FORA DO PLANO",IF(COUNTIFS($B$2:B582,B582,$C$2:C582,C582,$F$2:F582,F582)&gt;1,"DUPLICADO","OK")))))))</f>
        <v/>
      </c>
    </row>
    <row r="583" ht="15" customHeight="1" s="22">
      <c r="A583" s="38" t="n"/>
      <c r="B583" s="56">
        <f>IF(A583="","",DATE(YEAR(A583),MONTH(A583),1))</f>
        <v/>
      </c>
      <c r="C583" s="37" t="n"/>
      <c r="D583" s="43">
        <f>IF(C583="","",IFERROR(INDEX(Perguntas!$B$2:$B$31,MATCH(C583,Perguntas!$A$2:$A$31,0)),"ID inválido"))</f>
        <v/>
      </c>
      <c r="E583" s="43">
        <f>IF(C583="","",IFERROR(INDEX(Perguntas!$C$2:$C$31,MATCH(C583,Perguntas!$A$2:$A$31,0)),""))</f>
        <v/>
      </c>
      <c r="F583" s="37" t="n"/>
      <c r="G583" s="37" t="n"/>
      <c r="H583" s="53" t="n"/>
      <c r="I583" s="53" t="n"/>
      <c r="J583" s="37" t="n"/>
      <c r="K583" s="53" t="n"/>
      <c r="L583" s="53" t="n"/>
      <c r="M583" s="53" t="n"/>
      <c r="N583" s="54" t="n"/>
      <c r="O583" s="57">
        <f>IF(COUNTA(A583,C583,F583,G583)=0,"",IF(OR(A583="",C583="",F583="",G583=""),"INCOMPLETO",IF(COUNTIF(Perguntas!$A$2:$A$31,C583)=0,"ID INVÁLIDO",IF(COUNTIF(Perguntas!$A$22:$A$31,C583)&gt;0,"EXTRA",IF(INDEX(Perguntas!$C$2:$C$21,MATCH(C583,Perguntas!$A$2:$A$21,0))="","PERGUNTA VAZIA",IF(COUNTIFS(Plataformas!$A$2:$A$7,F583,Plataformas!$C$2:$C$7,"Sim")=0,"FORA DO PLANO",IF(COUNTIFS($B$2:B583,B583,$C$2:C583,C583,$F$2:F583,F583)&gt;1,"DUPLICADO","OK")))))))</f>
        <v/>
      </c>
    </row>
    <row r="584" ht="15" customHeight="1" s="22">
      <c r="A584" s="38" t="n"/>
      <c r="B584" s="52">
        <f>IF(A584="","",DATE(YEAR(A584),MONTH(A584),1))</f>
        <v/>
      </c>
      <c r="C584" s="37" t="n"/>
      <c r="D584" s="42">
        <f>IF(C584="","",IFERROR(INDEX(Perguntas!$B$2:$B$31,MATCH(C584,Perguntas!$A$2:$A$31,0)),"ID inválido"))</f>
        <v/>
      </c>
      <c r="E584" s="42">
        <f>IF(C584="","",IFERROR(INDEX(Perguntas!$C$2:$C$31,MATCH(C584,Perguntas!$A$2:$A$31,0)),""))</f>
        <v/>
      </c>
      <c r="F584" s="37" t="n"/>
      <c r="G584" s="37" t="n"/>
      <c r="H584" s="53" t="n"/>
      <c r="I584" s="53" t="n"/>
      <c r="J584" s="37" t="n"/>
      <c r="K584" s="53" t="n"/>
      <c r="L584" s="53" t="n"/>
      <c r="M584" s="53" t="n"/>
      <c r="N584" s="54" t="n"/>
      <c r="O584" s="55">
        <f>IF(COUNTA(A584,C584,F584,G584)=0,"",IF(OR(A584="",C584="",F584="",G584=""),"INCOMPLETO",IF(COUNTIF(Perguntas!$A$2:$A$31,C584)=0,"ID INVÁLIDO",IF(COUNTIF(Perguntas!$A$22:$A$31,C584)&gt;0,"EXTRA",IF(INDEX(Perguntas!$C$2:$C$21,MATCH(C584,Perguntas!$A$2:$A$21,0))="","PERGUNTA VAZIA",IF(COUNTIFS(Plataformas!$A$2:$A$7,F584,Plataformas!$C$2:$C$7,"Sim")=0,"FORA DO PLANO",IF(COUNTIFS($B$2:B584,B584,$C$2:C584,C584,$F$2:F584,F584)&gt;1,"DUPLICADO","OK")))))))</f>
        <v/>
      </c>
    </row>
    <row r="585" ht="15" customHeight="1" s="22">
      <c r="A585" s="38" t="n"/>
      <c r="B585" s="56">
        <f>IF(A585="","",DATE(YEAR(A585),MONTH(A585),1))</f>
        <v/>
      </c>
      <c r="C585" s="37" t="n"/>
      <c r="D585" s="43">
        <f>IF(C585="","",IFERROR(INDEX(Perguntas!$B$2:$B$31,MATCH(C585,Perguntas!$A$2:$A$31,0)),"ID inválido"))</f>
        <v/>
      </c>
      <c r="E585" s="43">
        <f>IF(C585="","",IFERROR(INDEX(Perguntas!$C$2:$C$31,MATCH(C585,Perguntas!$A$2:$A$31,0)),""))</f>
        <v/>
      </c>
      <c r="F585" s="37" t="n"/>
      <c r="G585" s="37" t="n"/>
      <c r="H585" s="53" t="n"/>
      <c r="I585" s="53" t="n"/>
      <c r="J585" s="37" t="n"/>
      <c r="K585" s="53" t="n"/>
      <c r="L585" s="53" t="n"/>
      <c r="M585" s="53" t="n"/>
      <c r="N585" s="54" t="n"/>
      <c r="O585" s="57">
        <f>IF(COUNTA(A585,C585,F585,G585)=0,"",IF(OR(A585="",C585="",F585="",G585=""),"INCOMPLETO",IF(COUNTIF(Perguntas!$A$2:$A$31,C585)=0,"ID INVÁLIDO",IF(COUNTIF(Perguntas!$A$22:$A$31,C585)&gt;0,"EXTRA",IF(INDEX(Perguntas!$C$2:$C$21,MATCH(C585,Perguntas!$A$2:$A$21,0))="","PERGUNTA VAZIA",IF(COUNTIFS(Plataformas!$A$2:$A$7,F585,Plataformas!$C$2:$C$7,"Sim")=0,"FORA DO PLANO",IF(COUNTIFS($B$2:B585,B585,$C$2:C585,C585,$F$2:F585,F585)&gt;1,"DUPLICADO","OK")))))))</f>
        <v/>
      </c>
    </row>
    <row r="586" ht="15" customHeight="1" s="22">
      <c r="A586" s="38" t="n"/>
      <c r="B586" s="52">
        <f>IF(A586="","",DATE(YEAR(A586),MONTH(A586),1))</f>
        <v/>
      </c>
      <c r="C586" s="37" t="n"/>
      <c r="D586" s="42">
        <f>IF(C586="","",IFERROR(INDEX(Perguntas!$B$2:$B$31,MATCH(C586,Perguntas!$A$2:$A$31,0)),"ID inválido"))</f>
        <v/>
      </c>
      <c r="E586" s="42">
        <f>IF(C586="","",IFERROR(INDEX(Perguntas!$C$2:$C$31,MATCH(C586,Perguntas!$A$2:$A$31,0)),""))</f>
        <v/>
      </c>
      <c r="F586" s="37" t="n"/>
      <c r="G586" s="37" t="n"/>
      <c r="H586" s="53" t="n"/>
      <c r="I586" s="53" t="n"/>
      <c r="J586" s="37" t="n"/>
      <c r="K586" s="53" t="n"/>
      <c r="L586" s="53" t="n"/>
      <c r="M586" s="53" t="n"/>
      <c r="N586" s="54" t="n"/>
      <c r="O586" s="55">
        <f>IF(COUNTA(A586,C586,F586,G586)=0,"",IF(OR(A586="",C586="",F586="",G586=""),"INCOMPLETO",IF(COUNTIF(Perguntas!$A$2:$A$31,C586)=0,"ID INVÁLIDO",IF(COUNTIF(Perguntas!$A$22:$A$31,C586)&gt;0,"EXTRA",IF(INDEX(Perguntas!$C$2:$C$21,MATCH(C586,Perguntas!$A$2:$A$21,0))="","PERGUNTA VAZIA",IF(COUNTIFS(Plataformas!$A$2:$A$7,F586,Plataformas!$C$2:$C$7,"Sim")=0,"FORA DO PLANO",IF(COUNTIFS($B$2:B586,B586,$C$2:C586,C586,$F$2:F586,F586)&gt;1,"DUPLICADO","OK")))))))</f>
        <v/>
      </c>
    </row>
    <row r="587" ht="15" customHeight="1" s="22">
      <c r="A587" s="38" t="n"/>
      <c r="B587" s="56">
        <f>IF(A587="","",DATE(YEAR(A587),MONTH(A587),1))</f>
        <v/>
      </c>
      <c r="C587" s="37" t="n"/>
      <c r="D587" s="43">
        <f>IF(C587="","",IFERROR(INDEX(Perguntas!$B$2:$B$31,MATCH(C587,Perguntas!$A$2:$A$31,0)),"ID inválido"))</f>
        <v/>
      </c>
      <c r="E587" s="43">
        <f>IF(C587="","",IFERROR(INDEX(Perguntas!$C$2:$C$31,MATCH(C587,Perguntas!$A$2:$A$31,0)),""))</f>
        <v/>
      </c>
      <c r="F587" s="37" t="n"/>
      <c r="G587" s="37" t="n"/>
      <c r="H587" s="53" t="n"/>
      <c r="I587" s="53" t="n"/>
      <c r="J587" s="37" t="n"/>
      <c r="K587" s="53" t="n"/>
      <c r="L587" s="53" t="n"/>
      <c r="M587" s="53" t="n"/>
      <c r="N587" s="54" t="n"/>
      <c r="O587" s="57">
        <f>IF(COUNTA(A587,C587,F587,G587)=0,"",IF(OR(A587="",C587="",F587="",G587=""),"INCOMPLETO",IF(COUNTIF(Perguntas!$A$2:$A$31,C587)=0,"ID INVÁLIDO",IF(COUNTIF(Perguntas!$A$22:$A$31,C587)&gt;0,"EXTRA",IF(INDEX(Perguntas!$C$2:$C$21,MATCH(C587,Perguntas!$A$2:$A$21,0))="","PERGUNTA VAZIA",IF(COUNTIFS(Plataformas!$A$2:$A$7,F587,Plataformas!$C$2:$C$7,"Sim")=0,"FORA DO PLANO",IF(COUNTIFS($B$2:B587,B587,$C$2:C587,C587,$F$2:F587,F587)&gt;1,"DUPLICADO","OK")))))))</f>
        <v/>
      </c>
    </row>
    <row r="588" ht="15" customHeight="1" s="22">
      <c r="A588" s="38" t="n"/>
      <c r="B588" s="52">
        <f>IF(A588="","",DATE(YEAR(A588),MONTH(A588),1))</f>
        <v/>
      </c>
      <c r="C588" s="37" t="n"/>
      <c r="D588" s="42">
        <f>IF(C588="","",IFERROR(INDEX(Perguntas!$B$2:$B$31,MATCH(C588,Perguntas!$A$2:$A$31,0)),"ID inválido"))</f>
        <v/>
      </c>
      <c r="E588" s="42">
        <f>IF(C588="","",IFERROR(INDEX(Perguntas!$C$2:$C$31,MATCH(C588,Perguntas!$A$2:$A$31,0)),""))</f>
        <v/>
      </c>
      <c r="F588" s="37" t="n"/>
      <c r="G588" s="37" t="n"/>
      <c r="H588" s="53" t="n"/>
      <c r="I588" s="53" t="n"/>
      <c r="J588" s="37" t="n"/>
      <c r="K588" s="53" t="n"/>
      <c r="L588" s="53" t="n"/>
      <c r="M588" s="53" t="n"/>
      <c r="N588" s="54" t="n"/>
      <c r="O588" s="55">
        <f>IF(COUNTA(A588,C588,F588,G588)=0,"",IF(OR(A588="",C588="",F588="",G588=""),"INCOMPLETO",IF(COUNTIF(Perguntas!$A$2:$A$31,C588)=0,"ID INVÁLIDO",IF(COUNTIF(Perguntas!$A$22:$A$31,C588)&gt;0,"EXTRA",IF(INDEX(Perguntas!$C$2:$C$21,MATCH(C588,Perguntas!$A$2:$A$21,0))="","PERGUNTA VAZIA",IF(COUNTIFS(Plataformas!$A$2:$A$7,F588,Plataformas!$C$2:$C$7,"Sim")=0,"FORA DO PLANO",IF(COUNTIFS($B$2:B588,B588,$C$2:C588,C588,$F$2:F588,F588)&gt;1,"DUPLICADO","OK")))))))</f>
        <v/>
      </c>
    </row>
    <row r="589" ht="15" customHeight="1" s="22">
      <c r="A589" s="38" t="n"/>
      <c r="B589" s="56">
        <f>IF(A589="","",DATE(YEAR(A589),MONTH(A589),1))</f>
        <v/>
      </c>
      <c r="C589" s="37" t="n"/>
      <c r="D589" s="43">
        <f>IF(C589="","",IFERROR(INDEX(Perguntas!$B$2:$B$31,MATCH(C589,Perguntas!$A$2:$A$31,0)),"ID inválido"))</f>
        <v/>
      </c>
      <c r="E589" s="43">
        <f>IF(C589="","",IFERROR(INDEX(Perguntas!$C$2:$C$31,MATCH(C589,Perguntas!$A$2:$A$31,0)),""))</f>
        <v/>
      </c>
      <c r="F589" s="37" t="n"/>
      <c r="G589" s="37" t="n"/>
      <c r="H589" s="53" t="n"/>
      <c r="I589" s="53" t="n"/>
      <c r="J589" s="37" t="n"/>
      <c r="K589" s="53" t="n"/>
      <c r="L589" s="53" t="n"/>
      <c r="M589" s="53" t="n"/>
      <c r="N589" s="54" t="n"/>
      <c r="O589" s="57">
        <f>IF(COUNTA(A589,C589,F589,G589)=0,"",IF(OR(A589="",C589="",F589="",G589=""),"INCOMPLETO",IF(COUNTIF(Perguntas!$A$2:$A$31,C589)=0,"ID INVÁLIDO",IF(COUNTIF(Perguntas!$A$22:$A$31,C589)&gt;0,"EXTRA",IF(INDEX(Perguntas!$C$2:$C$21,MATCH(C589,Perguntas!$A$2:$A$21,0))="","PERGUNTA VAZIA",IF(COUNTIFS(Plataformas!$A$2:$A$7,F589,Plataformas!$C$2:$C$7,"Sim")=0,"FORA DO PLANO",IF(COUNTIFS($B$2:B589,B589,$C$2:C589,C589,$F$2:F589,F589)&gt;1,"DUPLICADO","OK")))))))</f>
        <v/>
      </c>
    </row>
    <row r="590" ht="15" customHeight="1" s="22">
      <c r="A590" s="38" t="n"/>
      <c r="B590" s="52">
        <f>IF(A590="","",DATE(YEAR(A590),MONTH(A590),1))</f>
        <v/>
      </c>
      <c r="C590" s="37" t="n"/>
      <c r="D590" s="42">
        <f>IF(C590="","",IFERROR(INDEX(Perguntas!$B$2:$B$31,MATCH(C590,Perguntas!$A$2:$A$31,0)),"ID inválido"))</f>
        <v/>
      </c>
      <c r="E590" s="42">
        <f>IF(C590="","",IFERROR(INDEX(Perguntas!$C$2:$C$31,MATCH(C590,Perguntas!$A$2:$A$31,0)),""))</f>
        <v/>
      </c>
      <c r="F590" s="37" t="n"/>
      <c r="G590" s="37" t="n"/>
      <c r="H590" s="53" t="n"/>
      <c r="I590" s="53" t="n"/>
      <c r="J590" s="37" t="n"/>
      <c r="K590" s="53" t="n"/>
      <c r="L590" s="53" t="n"/>
      <c r="M590" s="53" t="n"/>
      <c r="N590" s="54" t="n"/>
      <c r="O590" s="55">
        <f>IF(COUNTA(A590,C590,F590,G590)=0,"",IF(OR(A590="",C590="",F590="",G590=""),"INCOMPLETO",IF(COUNTIF(Perguntas!$A$2:$A$31,C590)=0,"ID INVÁLIDO",IF(COUNTIF(Perguntas!$A$22:$A$31,C590)&gt;0,"EXTRA",IF(INDEX(Perguntas!$C$2:$C$21,MATCH(C590,Perguntas!$A$2:$A$21,0))="","PERGUNTA VAZIA",IF(COUNTIFS(Plataformas!$A$2:$A$7,F590,Plataformas!$C$2:$C$7,"Sim")=0,"FORA DO PLANO",IF(COUNTIFS($B$2:B590,B590,$C$2:C590,C590,$F$2:F590,F590)&gt;1,"DUPLICADO","OK")))))))</f>
        <v/>
      </c>
    </row>
    <row r="591" ht="15" customHeight="1" s="22">
      <c r="A591" s="38" t="n"/>
      <c r="B591" s="56">
        <f>IF(A591="","",DATE(YEAR(A591),MONTH(A591),1))</f>
        <v/>
      </c>
      <c r="C591" s="37" t="n"/>
      <c r="D591" s="43">
        <f>IF(C591="","",IFERROR(INDEX(Perguntas!$B$2:$B$31,MATCH(C591,Perguntas!$A$2:$A$31,0)),"ID inválido"))</f>
        <v/>
      </c>
      <c r="E591" s="43">
        <f>IF(C591="","",IFERROR(INDEX(Perguntas!$C$2:$C$31,MATCH(C591,Perguntas!$A$2:$A$31,0)),""))</f>
        <v/>
      </c>
      <c r="F591" s="37" t="n"/>
      <c r="G591" s="37" t="n"/>
      <c r="H591" s="53" t="n"/>
      <c r="I591" s="53" t="n"/>
      <c r="J591" s="37" t="n"/>
      <c r="K591" s="53" t="n"/>
      <c r="L591" s="53" t="n"/>
      <c r="M591" s="53" t="n"/>
      <c r="N591" s="54" t="n"/>
      <c r="O591" s="57">
        <f>IF(COUNTA(A591,C591,F591,G591)=0,"",IF(OR(A591="",C591="",F591="",G591=""),"INCOMPLETO",IF(COUNTIF(Perguntas!$A$2:$A$31,C591)=0,"ID INVÁLIDO",IF(COUNTIF(Perguntas!$A$22:$A$31,C591)&gt;0,"EXTRA",IF(INDEX(Perguntas!$C$2:$C$21,MATCH(C591,Perguntas!$A$2:$A$21,0))="","PERGUNTA VAZIA",IF(COUNTIFS(Plataformas!$A$2:$A$7,F591,Plataformas!$C$2:$C$7,"Sim")=0,"FORA DO PLANO",IF(COUNTIFS($B$2:B591,B591,$C$2:C591,C591,$F$2:F591,F591)&gt;1,"DUPLICADO","OK")))))))</f>
        <v/>
      </c>
    </row>
    <row r="592" ht="15" customHeight="1" s="22">
      <c r="A592" s="38" t="n"/>
      <c r="B592" s="52">
        <f>IF(A592="","",DATE(YEAR(A592),MONTH(A592),1))</f>
        <v/>
      </c>
      <c r="C592" s="37" t="n"/>
      <c r="D592" s="42">
        <f>IF(C592="","",IFERROR(INDEX(Perguntas!$B$2:$B$31,MATCH(C592,Perguntas!$A$2:$A$31,0)),"ID inválido"))</f>
        <v/>
      </c>
      <c r="E592" s="42">
        <f>IF(C592="","",IFERROR(INDEX(Perguntas!$C$2:$C$31,MATCH(C592,Perguntas!$A$2:$A$31,0)),""))</f>
        <v/>
      </c>
      <c r="F592" s="37" t="n"/>
      <c r="G592" s="37" t="n"/>
      <c r="H592" s="53" t="n"/>
      <c r="I592" s="53" t="n"/>
      <c r="J592" s="37" t="n"/>
      <c r="K592" s="53" t="n"/>
      <c r="L592" s="53" t="n"/>
      <c r="M592" s="53" t="n"/>
      <c r="N592" s="54" t="n"/>
      <c r="O592" s="55">
        <f>IF(COUNTA(A592,C592,F592,G592)=0,"",IF(OR(A592="",C592="",F592="",G592=""),"INCOMPLETO",IF(COUNTIF(Perguntas!$A$2:$A$31,C592)=0,"ID INVÁLIDO",IF(COUNTIF(Perguntas!$A$22:$A$31,C592)&gt;0,"EXTRA",IF(INDEX(Perguntas!$C$2:$C$21,MATCH(C592,Perguntas!$A$2:$A$21,0))="","PERGUNTA VAZIA",IF(COUNTIFS(Plataformas!$A$2:$A$7,F592,Plataformas!$C$2:$C$7,"Sim")=0,"FORA DO PLANO",IF(COUNTIFS($B$2:B592,B592,$C$2:C592,C592,$F$2:F592,F592)&gt;1,"DUPLICADO","OK")))))))</f>
        <v/>
      </c>
    </row>
    <row r="593" ht="15" customHeight="1" s="22">
      <c r="A593" s="38" t="n"/>
      <c r="B593" s="56">
        <f>IF(A593="","",DATE(YEAR(A593),MONTH(A593),1))</f>
        <v/>
      </c>
      <c r="C593" s="37" t="n"/>
      <c r="D593" s="43">
        <f>IF(C593="","",IFERROR(INDEX(Perguntas!$B$2:$B$31,MATCH(C593,Perguntas!$A$2:$A$31,0)),"ID inválido"))</f>
        <v/>
      </c>
      <c r="E593" s="43">
        <f>IF(C593="","",IFERROR(INDEX(Perguntas!$C$2:$C$31,MATCH(C593,Perguntas!$A$2:$A$31,0)),""))</f>
        <v/>
      </c>
      <c r="F593" s="37" t="n"/>
      <c r="G593" s="37" t="n"/>
      <c r="H593" s="53" t="n"/>
      <c r="I593" s="53" t="n"/>
      <c r="J593" s="37" t="n"/>
      <c r="K593" s="53" t="n"/>
      <c r="L593" s="53" t="n"/>
      <c r="M593" s="53" t="n"/>
      <c r="N593" s="54" t="n"/>
      <c r="O593" s="57">
        <f>IF(COUNTA(A593,C593,F593,G593)=0,"",IF(OR(A593="",C593="",F593="",G593=""),"INCOMPLETO",IF(COUNTIF(Perguntas!$A$2:$A$31,C593)=0,"ID INVÁLIDO",IF(COUNTIF(Perguntas!$A$22:$A$31,C593)&gt;0,"EXTRA",IF(INDEX(Perguntas!$C$2:$C$21,MATCH(C593,Perguntas!$A$2:$A$21,0))="","PERGUNTA VAZIA",IF(COUNTIFS(Plataformas!$A$2:$A$7,F593,Plataformas!$C$2:$C$7,"Sim")=0,"FORA DO PLANO",IF(COUNTIFS($B$2:B593,B593,$C$2:C593,C593,$F$2:F593,F593)&gt;1,"DUPLICADO","OK")))))))</f>
        <v/>
      </c>
    </row>
    <row r="594" ht="15" customHeight="1" s="22">
      <c r="A594" s="38" t="n"/>
      <c r="B594" s="52">
        <f>IF(A594="","",DATE(YEAR(A594),MONTH(A594),1))</f>
        <v/>
      </c>
      <c r="C594" s="37" t="n"/>
      <c r="D594" s="42">
        <f>IF(C594="","",IFERROR(INDEX(Perguntas!$B$2:$B$31,MATCH(C594,Perguntas!$A$2:$A$31,0)),"ID inválido"))</f>
        <v/>
      </c>
      <c r="E594" s="42">
        <f>IF(C594="","",IFERROR(INDEX(Perguntas!$C$2:$C$31,MATCH(C594,Perguntas!$A$2:$A$31,0)),""))</f>
        <v/>
      </c>
      <c r="F594" s="37" t="n"/>
      <c r="G594" s="37" t="n"/>
      <c r="H594" s="53" t="n"/>
      <c r="I594" s="53" t="n"/>
      <c r="J594" s="37" t="n"/>
      <c r="K594" s="53" t="n"/>
      <c r="L594" s="53" t="n"/>
      <c r="M594" s="53" t="n"/>
      <c r="N594" s="54" t="n"/>
      <c r="O594" s="55">
        <f>IF(COUNTA(A594,C594,F594,G594)=0,"",IF(OR(A594="",C594="",F594="",G594=""),"INCOMPLETO",IF(COUNTIF(Perguntas!$A$2:$A$31,C594)=0,"ID INVÁLIDO",IF(COUNTIF(Perguntas!$A$22:$A$31,C594)&gt;0,"EXTRA",IF(INDEX(Perguntas!$C$2:$C$21,MATCH(C594,Perguntas!$A$2:$A$21,0))="","PERGUNTA VAZIA",IF(COUNTIFS(Plataformas!$A$2:$A$7,F594,Plataformas!$C$2:$C$7,"Sim")=0,"FORA DO PLANO",IF(COUNTIFS($B$2:B594,B594,$C$2:C594,C594,$F$2:F594,F594)&gt;1,"DUPLICADO","OK")))))))</f>
        <v/>
      </c>
    </row>
    <row r="595" ht="15" customHeight="1" s="22">
      <c r="A595" s="38" t="n"/>
      <c r="B595" s="56">
        <f>IF(A595="","",DATE(YEAR(A595),MONTH(A595),1))</f>
        <v/>
      </c>
      <c r="C595" s="37" t="n"/>
      <c r="D595" s="43">
        <f>IF(C595="","",IFERROR(INDEX(Perguntas!$B$2:$B$31,MATCH(C595,Perguntas!$A$2:$A$31,0)),"ID inválido"))</f>
        <v/>
      </c>
      <c r="E595" s="43">
        <f>IF(C595="","",IFERROR(INDEX(Perguntas!$C$2:$C$31,MATCH(C595,Perguntas!$A$2:$A$31,0)),""))</f>
        <v/>
      </c>
      <c r="F595" s="37" t="n"/>
      <c r="G595" s="37" t="n"/>
      <c r="H595" s="53" t="n"/>
      <c r="I595" s="53" t="n"/>
      <c r="J595" s="37" t="n"/>
      <c r="K595" s="53" t="n"/>
      <c r="L595" s="53" t="n"/>
      <c r="M595" s="53" t="n"/>
      <c r="N595" s="54" t="n"/>
      <c r="O595" s="57">
        <f>IF(COUNTA(A595,C595,F595,G595)=0,"",IF(OR(A595="",C595="",F595="",G595=""),"INCOMPLETO",IF(COUNTIF(Perguntas!$A$2:$A$31,C595)=0,"ID INVÁLIDO",IF(COUNTIF(Perguntas!$A$22:$A$31,C595)&gt;0,"EXTRA",IF(INDEX(Perguntas!$C$2:$C$21,MATCH(C595,Perguntas!$A$2:$A$21,0))="","PERGUNTA VAZIA",IF(COUNTIFS(Plataformas!$A$2:$A$7,F595,Plataformas!$C$2:$C$7,"Sim")=0,"FORA DO PLANO",IF(COUNTIFS($B$2:B595,B595,$C$2:C595,C595,$F$2:F595,F595)&gt;1,"DUPLICADO","OK")))))))</f>
        <v/>
      </c>
    </row>
    <row r="596" ht="15" customHeight="1" s="22">
      <c r="A596" s="38" t="n"/>
      <c r="B596" s="52">
        <f>IF(A596="","",DATE(YEAR(A596),MONTH(A596),1))</f>
        <v/>
      </c>
      <c r="C596" s="37" t="n"/>
      <c r="D596" s="42">
        <f>IF(C596="","",IFERROR(INDEX(Perguntas!$B$2:$B$31,MATCH(C596,Perguntas!$A$2:$A$31,0)),"ID inválido"))</f>
        <v/>
      </c>
      <c r="E596" s="42">
        <f>IF(C596="","",IFERROR(INDEX(Perguntas!$C$2:$C$31,MATCH(C596,Perguntas!$A$2:$A$31,0)),""))</f>
        <v/>
      </c>
      <c r="F596" s="37" t="n"/>
      <c r="G596" s="37" t="n"/>
      <c r="H596" s="53" t="n"/>
      <c r="I596" s="53" t="n"/>
      <c r="J596" s="37" t="n"/>
      <c r="K596" s="53" t="n"/>
      <c r="L596" s="53" t="n"/>
      <c r="M596" s="53" t="n"/>
      <c r="N596" s="54" t="n"/>
      <c r="O596" s="55">
        <f>IF(COUNTA(A596,C596,F596,G596)=0,"",IF(OR(A596="",C596="",F596="",G596=""),"INCOMPLETO",IF(COUNTIF(Perguntas!$A$2:$A$31,C596)=0,"ID INVÁLIDO",IF(COUNTIF(Perguntas!$A$22:$A$31,C596)&gt;0,"EXTRA",IF(INDEX(Perguntas!$C$2:$C$21,MATCH(C596,Perguntas!$A$2:$A$21,0))="","PERGUNTA VAZIA",IF(COUNTIFS(Plataformas!$A$2:$A$7,F596,Plataformas!$C$2:$C$7,"Sim")=0,"FORA DO PLANO",IF(COUNTIFS($B$2:B596,B596,$C$2:C596,C596,$F$2:F596,F596)&gt;1,"DUPLICADO","OK")))))))</f>
        <v/>
      </c>
    </row>
    <row r="597" ht="15" customHeight="1" s="22">
      <c r="A597" s="38" t="n"/>
      <c r="B597" s="56">
        <f>IF(A597="","",DATE(YEAR(A597),MONTH(A597),1))</f>
        <v/>
      </c>
      <c r="C597" s="37" t="n"/>
      <c r="D597" s="43">
        <f>IF(C597="","",IFERROR(INDEX(Perguntas!$B$2:$B$31,MATCH(C597,Perguntas!$A$2:$A$31,0)),"ID inválido"))</f>
        <v/>
      </c>
      <c r="E597" s="43">
        <f>IF(C597="","",IFERROR(INDEX(Perguntas!$C$2:$C$31,MATCH(C597,Perguntas!$A$2:$A$31,0)),""))</f>
        <v/>
      </c>
      <c r="F597" s="37" t="n"/>
      <c r="G597" s="37" t="n"/>
      <c r="H597" s="53" t="n"/>
      <c r="I597" s="53" t="n"/>
      <c r="J597" s="37" t="n"/>
      <c r="K597" s="53" t="n"/>
      <c r="L597" s="53" t="n"/>
      <c r="M597" s="53" t="n"/>
      <c r="N597" s="54" t="n"/>
      <c r="O597" s="57">
        <f>IF(COUNTA(A597,C597,F597,G597)=0,"",IF(OR(A597="",C597="",F597="",G597=""),"INCOMPLETO",IF(COUNTIF(Perguntas!$A$2:$A$31,C597)=0,"ID INVÁLIDO",IF(COUNTIF(Perguntas!$A$22:$A$31,C597)&gt;0,"EXTRA",IF(INDEX(Perguntas!$C$2:$C$21,MATCH(C597,Perguntas!$A$2:$A$21,0))="","PERGUNTA VAZIA",IF(COUNTIFS(Plataformas!$A$2:$A$7,F597,Plataformas!$C$2:$C$7,"Sim")=0,"FORA DO PLANO",IF(COUNTIFS($B$2:B597,B597,$C$2:C597,C597,$F$2:F597,F597)&gt;1,"DUPLICADO","OK")))))))</f>
        <v/>
      </c>
    </row>
    <row r="598" ht="15" customHeight="1" s="22">
      <c r="A598" s="38" t="n"/>
      <c r="B598" s="52">
        <f>IF(A598="","",DATE(YEAR(A598),MONTH(A598),1))</f>
        <v/>
      </c>
      <c r="C598" s="37" t="n"/>
      <c r="D598" s="42">
        <f>IF(C598="","",IFERROR(INDEX(Perguntas!$B$2:$B$31,MATCH(C598,Perguntas!$A$2:$A$31,0)),"ID inválido"))</f>
        <v/>
      </c>
      <c r="E598" s="42">
        <f>IF(C598="","",IFERROR(INDEX(Perguntas!$C$2:$C$31,MATCH(C598,Perguntas!$A$2:$A$31,0)),""))</f>
        <v/>
      </c>
      <c r="F598" s="37" t="n"/>
      <c r="G598" s="37" t="n"/>
      <c r="H598" s="53" t="n"/>
      <c r="I598" s="53" t="n"/>
      <c r="J598" s="37" t="n"/>
      <c r="K598" s="53" t="n"/>
      <c r="L598" s="53" t="n"/>
      <c r="M598" s="53" t="n"/>
      <c r="N598" s="54" t="n"/>
      <c r="O598" s="55">
        <f>IF(COUNTA(A598,C598,F598,G598)=0,"",IF(OR(A598="",C598="",F598="",G598=""),"INCOMPLETO",IF(COUNTIF(Perguntas!$A$2:$A$31,C598)=0,"ID INVÁLIDO",IF(COUNTIF(Perguntas!$A$22:$A$31,C598)&gt;0,"EXTRA",IF(INDEX(Perguntas!$C$2:$C$21,MATCH(C598,Perguntas!$A$2:$A$21,0))="","PERGUNTA VAZIA",IF(COUNTIFS(Plataformas!$A$2:$A$7,F598,Plataformas!$C$2:$C$7,"Sim")=0,"FORA DO PLANO",IF(COUNTIFS($B$2:B598,B598,$C$2:C598,C598,$F$2:F598,F598)&gt;1,"DUPLICADO","OK")))))))</f>
        <v/>
      </c>
    </row>
    <row r="599" ht="15" customHeight="1" s="22">
      <c r="A599" s="38" t="n"/>
      <c r="B599" s="56">
        <f>IF(A599="","",DATE(YEAR(A599),MONTH(A599),1))</f>
        <v/>
      </c>
      <c r="C599" s="37" t="n"/>
      <c r="D599" s="43">
        <f>IF(C599="","",IFERROR(INDEX(Perguntas!$B$2:$B$31,MATCH(C599,Perguntas!$A$2:$A$31,0)),"ID inválido"))</f>
        <v/>
      </c>
      <c r="E599" s="43">
        <f>IF(C599="","",IFERROR(INDEX(Perguntas!$C$2:$C$31,MATCH(C599,Perguntas!$A$2:$A$31,0)),""))</f>
        <v/>
      </c>
      <c r="F599" s="37" t="n"/>
      <c r="G599" s="37" t="n"/>
      <c r="H599" s="53" t="n"/>
      <c r="I599" s="53" t="n"/>
      <c r="J599" s="37" t="n"/>
      <c r="K599" s="53" t="n"/>
      <c r="L599" s="53" t="n"/>
      <c r="M599" s="53" t="n"/>
      <c r="N599" s="54" t="n"/>
      <c r="O599" s="57">
        <f>IF(COUNTA(A599,C599,F599,G599)=0,"",IF(OR(A599="",C599="",F599="",G599=""),"INCOMPLETO",IF(COUNTIF(Perguntas!$A$2:$A$31,C599)=0,"ID INVÁLIDO",IF(COUNTIF(Perguntas!$A$22:$A$31,C599)&gt;0,"EXTRA",IF(INDEX(Perguntas!$C$2:$C$21,MATCH(C599,Perguntas!$A$2:$A$21,0))="","PERGUNTA VAZIA",IF(COUNTIFS(Plataformas!$A$2:$A$7,F599,Plataformas!$C$2:$C$7,"Sim")=0,"FORA DO PLANO",IF(COUNTIFS($B$2:B599,B599,$C$2:C599,C599,$F$2:F599,F599)&gt;1,"DUPLICADO","OK")))))))</f>
        <v/>
      </c>
    </row>
    <row r="600" ht="15" customHeight="1" s="22">
      <c r="A600" s="38" t="n"/>
      <c r="B600" s="52">
        <f>IF(A600="","",DATE(YEAR(A600),MONTH(A600),1))</f>
        <v/>
      </c>
      <c r="C600" s="37" t="n"/>
      <c r="D600" s="42">
        <f>IF(C600="","",IFERROR(INDEX(Perguntas!$B$2:$B$31,MATCH(C600,Perguntas!$A$2:$A$31,0)),"ID inválido"))</f>
        <v/>
      </c>
      <c r="E600" s="42">
        <f>IF(C600="","",IFERROR(INDEX(Perguntas!$C$2:$C$31,MATCH(C600,Perguntas!$A$2:$A$31,0)),""))</f>
        <v/>
      </c>
      <c r="F600" s="37" t="n"/>
      <c r="G600" s="37" t="n"/>
      <c r="H600" s="53" t="n"/>
      <c r="I600" s="53" t="n"/>
      <c r="J600" s="37" t="n"/>
      <c r="K600" s="53" t="n"/>
      <c r="L600" s="53" t="n"/>
      <c r="M600" s="53" t="n"/>
      <c r="N600" s="54" t="n"/>
      <c r="O600" s="55">
        <f>IF(COUNTA(A600,C600,F600,G600)=0,"",IF(OR(A600="",C600="",F600="",G600=""),"INCOMPLETO",IF(COUNTIF(Perguntas!$A$2:$A$31,C600)=0,"ID INVÁLIDO",IF(COUNTIF(Perguntas!$A$22:$A$31,C600)&gt;0,"EXTRA",IF(INDEX(Perguntas!$C$2:$C$21,MATCH(C600,Perguntas!$A$2:$A$21,0))="","PERGUNTA VAZIA",IF(COUNTIFS(Plataformas!$A$2:$A$7,F600,Plataformas!$C$2:$C$7,"Sim")=0,"FORA DO PLANO",IF(COUNTIFS($B$2:B600,B600,$C$2:C600,C600,$F$2:F600,F600)&gt;1,"DUPLICADO","OK")))))))</f>
        <v/>
      </c>
    </row>
    <row r="601" ht="15" customHeight="1" s="22">
      <c r="A601" s="38" t="n"/>
      <c r="B601" s="56">
        <f>IF(A601="","",DATE(YEAR(A601),MONTH(A601),1))</f>
        <v/>
      </c>
      <c r="C601" s="37" t="n"/>
      <c r="D601" s="43">
        <f>IF(C601="","",IFERROR(INDEX(Perguntas!$B$2:$B$31,MATCH(C601,Perguntas!$A$2:$A$31,0)),"ID inválido"))</f>
        <v/>
      </c>
      <c r="E601" s="43">
        <f>IF(C601="","",IFERROR(INDEX(Perguntas!$C$2:$C$31,MATCH(C601,Perguntas!$A$2:$A$31,0)),""))</f>
        <v/>
      </c>
      <c r="F601" s="37" t="n"/>
      <c r="G601" s="37" t="n"/>
      <c r="H601" s="53" t="n"/>
      <c r="I601" s="53" t="n"/>
      <c r="J601" s="37" t="n"/>
      <c r="K601" s="53" t="n"/>
      <c r="L601" s="53" t="n"/>
      <c r="M601" s="53" t="n"/>
      <c r="N601" s="54" t="n"/>
      <c r="O601" s="57">
        <f>IF(COUNTA(A601,C601,F601,G601)=0,"",IF(OR(A601="",C601="",F601="",G601=""),"INCOMPLETO",IF(COUNTIF(Perguntas!$A$2:$A$31,C601)=0,"ID INVÁLIDO",IF(COUNTIF(Perguntas!$A$22:$A$31,C601)&gt;0,"EXTRA",IF(INDEX(Perguntas!$C$2:$C$21,MATCH(C601,Perguntas!$A$2:$A$21,0))="","PERGUNTA VAZIA",IF(COUNTIFS(Plataformas!$A$2:$A$7,F601,Plataformas!$C$2:$C$7,"Sim")=0,"FORA DO PLANO",IF(COUNTIFS($B$2:B601,B601,$C$2:C601,C601,$F$2:F601,F601)&gt;1,"DUPLICADO","OK")))))))</f>
        <v/>
      </c>
    </row>
    <row r="602" ht="15" customHeight="1" s="22">
      <c r="A602" s="38" t="n"/>
      <c r="B602" s="52">
        <f>IF(A602="","",DATE(YEAR(A602),MONTH(A602),1))</f>
        <v/>
      </c>
      <c r="C602" s="37" t="n"/>
      <c r="D602" s="42">
        <f>IF(C602="","",IFERROR(INDEX(Perguntas!$B$2:$B$31,MATCH(C602,Perguntas!$A$2:$A$31,0)),"ID inválido"))</f>
        <v/>
      </c>
      <c r="E602" s="42">
        <f>IF(C602="","",IFERROR(INDEX(Perguntas!$C$2:$C$31,MATCH(C602,Perguntas!$A$2:$A$31,0)),""))</f>
        <v/>
      </c>
      <c r="F602" s="37" t="n"/>
      <c r="G602" s="37" t="n"/>
      <c r="H602" s="53" t="n"/>
      <c r="I602" s="53" t="n"/>
      <c r="J602" s="37" t="n"/>
      <c r="K602" s="53" t="n"/>
      <c r="L602" s="53" t="n"/>
      <c r="M602" s="53" t="n"/>
      <c r="N602" s="54" t="n"/>
      <c r="O602" s="55">
        <f>IF(COUNTA(A602,C602,F602,G602)=0,"",IF(OR(A602="",C602="",F602="",G602=""),"INCOMPLETO",IF(COUNTIF(Perguntas!$A$2:$A$31,C602)=0,"ID INVÁLIDO",IF(COUNTIF(Perguntas!$A$22:$A$31,C602)&gt;0,"EXTRA",IF(INDEX(Perguntas!$C$2:$C$21,MATCH(C602,Perguntas!$A$2:$A$21,0))="","PERGUNTA VAZIA",IF(COUNTIFS(Plataformas!$A$2:$A$7,F602,Plataformas!$C$2:$C$7,"Sim")=0,"FORA DO PLANO",IF(COUNTIFS($B$2:B602,B602,$C$2:C602,C602,$F$2:F602,F602)&gt;1,"DUPLICADO","OK")))))))</f>
        <v/>
      </c>
    </row>
    <row r="603" ht="15" customHeight="1" s="22">
      <c r="A603" s="38" t="n"/>
      <c r="B603" s="56">
        <f>IF(A603="","",DATE(YEAR(A603),MONTH(A603),1))</f>
        <v/>
      </c>
      <c r="C603" s="37" t="n"/>
      <c r="D603" s="43">
        <f>IF(C603="","",IFERROR(INDEX(Perguntas!$B$2:$B$31,MATCH(C603,Perguntas!$A$2:$A$31,0)),"ID inválido"))</f>
        <v/>
      </c>
      <c r="E603" s="43">
        <f>IF(C603="","",IFERROR(INDEX(Perguntas!$C$2:$C$31,MATCH(C603,Perguntas!$A$2:$A$31,0)),""))</f>
        <v/>
      </c>
      <c r="F603" s="37" t="n"/>
      <c r="G603" s="37" t="n"/>
      <c r="H603" s="53" t="n"/>
      <c r="I603" s="53" t="n"/>
      <c r="J603" s="37" t="n"/>
      <c r="K603" s="53" t="n"/>
      <c r="L603" s="53" t="n"/>
      <c r="M603" s="53" t="n"/>
      <c r="N603" s="54" t="n"/>
      <c r="O603" s="57">
        <f>IF(COUNTA(A603,C603,F603,G603)=0,"",IF(OR(A603="",C603="",F603="",G603=""),"INCOMPLETO",IF(COUNTIF(Perguntas!$A$2:$A$31,C603)=0,"ID INVÁLIDO",IF(COUNTIF(Perguntas!$A$22:$A$31,C603)&gt;0,"EXTRA",IF(INDEX(Perguntas!$C$2:$C$21,MATCH(C603,Perguntas!$A$2:$A$21,0))="","PERGUNTA VAZIA",IF(COUNTIFS(Plataformas!$A$2:$A$7,F603,Plataformas!$C$2:$C$7,"Sim")=0,"FORA DO PLANO",IF(COUNTIFS($B$2:B603,B603,$C$2:C603,C603,$F$2:F603,F603)&gt;1,"DUPLICADO","OK")))))))</f>
        <v/>
      </c>
    </row>
    <row r="604" ht="15" customHeight="1" s="22">
      <c r="A604" s="38" t="n"/>
      <c r="B604" s="52">
        <f>IF(A604="","",DATE(YEAR(A604),MONTH(A604),1))</f>
        <v/>
      </c>
      <c r="C604" s="37" t="n"/>
      <c r="D604" s="42">
        <f>IF(C604="","",IFERROR(INDEX(Perguntas!$B$2:$B$31,MATCH(C604,Perguntas!$A$2:$A$31,0)),"ID inválido"))</f>
        <v/>
      </c>
      <c r="E604" s="42">
        <f>IF(C604="","",IFERROR(INDEX(Perguntas!$C$2:$C$31,MATCH(C604,Perguntas!$A$2:$A$31,0)),""))</f>
        <v/>
      </c>
      <c r="F604" s="37" t="n"/>
      <c r="G604" s="37" t="n"/>
      <c r="H604" s="53" t="n"/>
      <c r="I604" s="53" t="n"/>
      <c r="J604" s="37" t="n"/>
      <c r="K604" s="53" t="n"/>
      <c r="L604" s="53" t="n"/>
      <c r="M604" s="53" t="n"/>
      <c r="N604" s="54" t="n"/>
      <c r="O604" s="55">
        <f>IF(COUNTA(A604,C604,F604,G604)=0,"",IF(OR(A604="",C604="",F604="",G604=""),"INCOMPLETO",IF(COUNTIF(Perguntas!$A$2:$A$31,C604)=0,"ID INVÁLIDO",IF(COUNTIF(Perguntas!$A$22:$A$31,C604)&gt;0,"EXTRA",IF(INDEX(Perguntas!$C$2:$C$21,MATCH(C604,Perguntas!$A$2:$A$21,0))="","PERGUNTA VAZIA",IF(COUNTIFS(Plataformas!$A$2:$A$7,F604,Plataformas!$C$2:$C$7,"Sim")=0,"FORA DO PLANO",IF(COUNTIFS($B$2:B604,B604,$C$2:C604,C604,$F$2:F604,F604)&gt;1,"DUPLICADO","OK")))))))</f>
        <v/>
      </c>
    </row>
    <row r="605" ht="15" customHeight="1" s="22">
      <c r="A605" s="38" t="n"/>
      <c r="B605" s="56">
        <f>IF(A605="","",DATE(YEAR(A605),MONTH(A605),1))</f>
        <v/>
      </c>
      <c r="C605" s="37" t="n"/>
      <c r="D605" s="43">
        <f>IF(C605="","",IFERROR(INDEX(Perguntas!$B$2:$B$31,MATCH(C605,Perguntas!$A$2:$A$31,0)),"ID inválido"))</f>
        <v/>
      </c>
      <c r="E605" s="43">
        <f>IF(C605="","",IFERROR(INDEX(Perguntas!$C$2:$C$31,MATCH(C605,Perguntas!$A$2:$A$31,0)),""))</f>
        <v/>
      </c>
      <c r="F605" s="37" t="n"/>
      <c r="G605" s="37" t="n"/>
      <c r="H605" s="53" t="n"/>
      <c r="I605" s="53" t="n"/>
      <c r="J605" s="37" t="n"/>
      <c r="K605" s="53" t="n"/>
      <c r="L605" s="53" t="n"/>
      <c r="M605" s="53" t="n"/>
      <c r="N605" s="54" t="n"/>
      <c r="O605" s="57">
        <f>IF(COUNTA(A605,C605,F605,G605)=0,"",IF(OR(A605="",C605="",F605="",G605=""),"INCOMPLETO",IF(COUNTIF(Perguntas!$A$2:$A$31,C605)=0,"ID INVÁLIDO",IF(COUNTIF(Perguntas!$A$22:$A$31,C605)&gt;0,"EXTRA",IF(INDEX(Perguntas!$C$2:$C$21,MATCH(C605,Perguntas!$A$2:$A$21,0))="","PERGUNTA VAZIA",IF(COUNTIFS(Plataformas!$A$2:$A$7,F605,Plataformas!$C$2:$C$7,"Sim")=0,"FORA DO PLANO",IF(COUNTIFS($B$2:B605,B605,$C$2:C605,C605,$F$2:F605,F605)&gt;1,"DUPLICADO","OK")))))))</f>
        <v/>
      </c>
    </row>
    <row r="606" ht="15" customHeight="1" s="22">
      <c r="A606" s="38" t="n"/>
      <c r="B606" s="52">
        <f>IF(A606="","",DATE(YEAR(A606),MONTH(A606),1))</f>
        <v/>
      </c>
      <c r="C606" s="37" t="n"/>
      <c r="D606" s="42">
        <f>IF(C606="","",IFERROR(INDEX(Perguntas!$B$2:$B$31,MATCH(C606,Perguntas!$A$2:$A$31,0)),"ID inválido"))</f>
        <v/>
      </c>
      <c r="E606" s="42">
        <f>IF(C606="","",IFERROR(INDEX(Perguntas!$C$2:$C$31,MATCH(C606,Perguntas!$A$2:$A$31,0)),""))</f>
        <v/>
      </c>
      <c r="F606" s="37" t="n"/>
      <c r="G606" s="37" t="n"/>
      <c r="H606" s="53" t="n"/>
      <c r="I606" s="53" t="n"/>
      <c r="J606" s="37" t="n"/>
      <c r="K606" s="53" t="n"/>
      <c r="L606" s="53" t="n"/>
      <c r="M606" s="53" t="n"/>
      <c r="N606" s="54" t="n"/>
      <c r="O606" s="55">
        <f>IF(COUNTA(A606,C606,F606,G606)=0,"",IF(OR(A606="",C606="",F606="",G606=""),"INCOMPLETO",IF(COUNTIF(Perguntas!$A$2:$A$31,C606)=0,"ID INVÁLIDO",IF(COUNTIF(Perguntas!$A$22:$A$31,C606)&gt;0,"EXTRA",IF(INDEX(Perguntas!$C$2:$C$21,MATCH(C606,Perguntas!$A$2:$A$21,0))="","PERGUNTA VAZIA",IF(COUNTIFS(Plataformas!$A$2:$A$7,F606,Plataformas!$C$2:$C$7,"Sim")=0,"FORA DO PLANO",IF(COUNTIFS($B$2:B606,B606,$C$2:C606,C606,$F$2:F606,F606)&gt;1,"DUPLICADO","OK")))))))</f>
        <v/>
      </c>
    </row>
    <row r="607" ht="15" customHeight="1" s="22">
      <c r="A607" s="38" t="n"/>
      <c r="B607" s="56">
        <f>IF(A607="","",DATE(YEAR(A607),MONTH(A607),1))</f>
        <v/>
      </c>
      <c r="C607" s="37" t="n"/>
      <c r="D607" s="43">
        <f>IF(C607="","",IFERROR(INDEX(Perguntas!$B$2:$B$31,MATCH(C607,Perguntas!$A$2:$A$31,0)),"ID inválido"))</f>
        <v/>
      </c>
      <c r="E607" s="43">
        <f>IF(C607="","",IFERROR(INDEX(Perguntas!$C$2:$C$31,MATCH(C607,Perguntas!$A$2:$A$31,0)),""))</f>
        <v/>
      </c>
      <c r="F607" s="37" t="n"/>
      <c r="G607" s="37" t="n"/>
      <c r="H607" s="53" t="n"/>
      <c r="I607" s="53" t="n"/>
      <c r="J607" s="37" t="n"/>
      <c r="K607" s="53" t="n"/>
      <c r="L607" s="53" t="n"/>
      <c r="M607" s="53" t="n"/>
      <c r="N607" s="54" t="n"/>
      <c r="O607" s="57">
        <f>IF(COUNTA(A607,C607,F607,G607)=0,"",IF(OR(A607="",C607="",F607="",G607=""),"INCOMPLETO",IF(COUNTIF(Perguntas!$A$2:$A$31,C607)=0,"ID INVÁLIDO",IF(COUNTIF(Perguntas!$A$22:$A$31,C607)&gt;0,"EXTRA",IF(INDEX(Perguntas!$C$2:$C$21,MATCH(C607,Perguntas!$A$2:$A$21,0))="","PERGUNTA VAZIA",IF(COUNTIFS(Plataformas!$A$2:$A$7,F607,Plataformas!$C$2:$C$7,"Sim")=0,"FORA DO PLANO",IF(COUNTIFS($B$2:B607,B607,$C$2:C607,C607,$F$2:F607,F607)&gt;1,"DUPLICADO","OK")))))))</f>
        <v/>
      </c>
    </row>
    <row r="608" ht="15" customHeight="1" s="22">
      <c r="A608" s="38" t="n"/>
      <c r="B608" s="52">
        <f>IF(A608="","",DATE(YEAR(A608),MONTH(A608),1))</f>
        <v/>
      </c>
      <c r="C608" s="37" t="n"/>
      <c r="D608" s="42">
        <f>IF(C608="","",IFERROR(INDEX(Perguntas!$B$2:$B$31,MATCH(C608,Perguntas!$A$2:$A$31,0)),"ID inválido"))</f>
        <v/>
      </c>
      <c r="E608" s="42">
        <f>IF(C608="","",IFERROR(INDEX(Perguntas!$C$2:$C$31,MATCH(C608,Perguntas!$A$2:$A$31,0)),""))</f>
        <v/>
      </c>
      <c r="F608" s="37" t="n"/>
      <c r="G608" s="37" t="n"/>
      <c r="H608" s="53" t="n"/>
      <c r="I608" s="53" t="n"/>
      <c r="J608" s="37" t="n"/>
      <c r="K608" s="53" t="n"/>
      <c r="L608" s="53" t="n"/>
      <c r="M608" s="53" t="n"/>
      <c r="N608" s="54" t="n"/>
      <c r="O608" s="55">
        <f>IF(COUNTA(A608,C608,F608,G608)=0,"",IF(OR(A608="",C608="",F608="",G608=""),"INCOMPLETO",IF(COUNTIF(Perguntas!$A$2:$A$31,C608)=0,"ID INVÁLIDO",IF(COUNTIF(Perguntas!$A$22:$A$31,C608)&gt;0,"EXTRA",IF(INDEX(Perguntas!$C$2:$C$21,MATCH(C608,Perguntas!$A$2:$A$21,0))="","PERGUNTA VAZIA",IF(COUNTIFS(Plataformas!$A$2:$A$7,F608,Plataformas!$C$2:$C$7,"Sim")=0,"FORA DO PLANO",IF(COUNTIFS($B$2:B608,B608,$C$2:C608,C608,$F$2:F608,F608)&gt;1,"DUPLICADO","OK")))))))</f>
        <v/>
      </c>
    </row>
    <row r="609" ht="15" customHeight="1" s="22">
      <c r="A609" s="38" t="n"/>
      <c r="B609" s="56">
        <f>IF(A609="","",DATE(YEAR(A609),MONTH(A609),1))</f>
        <v/>
      </c>
      <c r="C609" s="37" t="n"/>
      <c r="D609" s="43">
        <f>IF(C609="","",IFERROR(INDEX(Perguntas!$B$2:$B$31,MATCH(C609,Perguntas!$A$2:$A$31,0)),"ID inválido"))</f>
        <v/>
      </c>
      <c r="E609" s="43">
        <f>IF(C609="","",IFERROR(INDEX(Perguntas!$C$2:$C$31,MATCH(C609,Perguntas!$A$2:$A$31,0)),""))</f>
        <v/>
      </c>
      <c r="F609" s="37" t="n"/>
      <c r="G609" s="37" t="n"/>
      <c r="H609" s="53" t="n"/>
      <c r="I609" s="53" t="n"/>
      <c r="J609" s="37" t="n"/>
      <c r="K609" s="53" t="n"/>
      <c r="L609" s="53" t="n"/>
      <c r="M609" s="53" t="n"/>
      <c r="N609" s="54" t="n"/>
      <c r="O609" s="57">
        <f>IF(COUNTA(A609,C609,F609,G609)=0,"",IF(OR(A609="",C609="",F609="",G609=""),"INCOMPLETO",IF(COUNTIF(Perguntas!$A$2:$A$31,C609)=0,"ID INVÁLIDO",IF(COUNTIF(Perguntas!$A$22:$A$31,C609)&gt;0,"EXTRA",IF(INDEX(Perguntas!$C$2:$C$21,MATCH(C609,Perguntas!$A$2:$A$21,0))="","PERGUNTA VAZIA",IF(COUNTIFS(Plataformas!$A$2:$A$7,F609,Plataformas!$C$2:$C$7,"Sim")=0,"FORA DO PLANO",IF(COUNTIFS($B$2:B609,B609,$C$2:C609,C609,$F$2:F609,F609)&gt;1,"DUPLICADO","OK")))))))</f>
        <v/>
      </c>
    </row>
    <row r="610" ht="15" customHeight="1" s="22">
      <c r="A610" s="38" t="n"/>
      <c r="B610" s="52">
        <f>IF(A610="","",DATE(YEAR(A610),MONTH(A610),1))</f>
        <v/>
      </c>
      <c r="C610" s="37" t="n"/>
      <c r="D610" s="42">
        <f>IF(C610="","",IFERROR(INDEX(Perguntas!$B$2:$B$31,MATCH(C610,Perguntas!$A$2:$A$31,0)),"ID inválido"))</f>
        <v/>
      </c>
      <c r="E610" s="42">
        <f>IF(C610="","",IFERROR(INDEX(Perguntas!$C$2:$C$31,MATCH(C610,Perguntas!$A$2:$A$31,0)),""))</f>
        <v/>
      </c>
      <c r="F610" s="37" t="n"/>
      <c r="G610" s="37" t="n"/>
      <c r="H610" s="53" t="n"/>
      <c r="I610" s="53" t="n"/>
      <c r="J610" s="37" t="n"/>
      <c r="K610" s="53" t="n"/>
      <c r="L610" s="53" t="n"/>
      <c r="M610" s="53" t="n"/>
      <c r="N610" s="54" t="n"/>
      <c r="O610" s="55">
        <f>IF(COUNTA(A610,C610,F610,G610)=0,"",IF(OR(A610="",C610="",F610="",G610=""),"INCOMPLETO",IF(COUNTIF(Perguntas!$A$2:$A$31,C610)=0,"ID INVÁLIDO",IF(COUNTIF(Perguntas!$A$22:$A$31,C610)&gt;0,"EXTRA",IF(INDEX(Perguntas!$C$2:$C$21,MATCH(C610,Perguntas!$A$2:$A$21,0))="","PERGUNTA VAZIA",IF(COUNTIFS(Plataformas!$A$2:$A$7,F610,Plataformas!$C$2:$C$7,"Sim")=0,"FORA DO PLANO",IF(COUNTIFS($B$2:B610,B610,$C$2:C610,C610,$F$2:F610,F610)&gt;1,"DUPLICADO","OK")))))))</f>
        <v/>
      </c>
    </row>
    <row r="611" ht="15" customHeight="1" s="22">
      <c r="A611" s="38" t="n"/>
      <c r="B611" s="56">
        <f>IF(A611="","",DATE(YEAR(A611),MONTH(A611),1))</f>
        <v/>
      </c>
      <c r="C611" s="37" t="n"/>
      <c r="D611" s="43">
        <f>IF(C611="","",IFERROR(INDEX(Perguntas!$B$2:$B$31,MATCH(C611,Perguntas!$A$2:$A$31,0)),"ID inválido"))</f>
        <v/>
      </c>
      <c r="E611" s="43">
        <f>IF(C611="","",IFERROR(INDEX(Perguntas!$C$2:$C$31,MATCH(C611,Perguntas!$A$2:$A$31,0)),""))</f>
        <v/>
      </c>
      <c r="F611" s="37" t="n"/>
      <c r="G611" s="37" t="n"/>
      <c r="H611" s="53" t="n"/>
      <c r="I611" s="53" t="n"/>
      <c r="J611" s="37" t="n"/>
      <c r="K611" s="53" t="n"/>
      <c r="L611" s="53" t="n"/>
      <c r="M611" s="53" t="n"/>
      <c r="N611" s="54" t="n"/>
      <c r="O611" s="57">
        <f>IF(COUNTA(A611,C611,F611,G611)=0,"",IF(OR(A611="",C611="",F611="",G611=""),"INCOMPLETO",IF(COUNTIF(Perguntas!$A$2:$A$31,C611)=0,"ID INVÁLIDO",IF(COUNTIF(Perguntas!$A$22:$A$31,C611)&gt;0,"EXTRA",IF(INDEX(Perguntas!$C$2:$C$21,MATCH(C611,Perguntas!$A$2:$A$21,0))="","PERGUNTA VAZIA",IF(COUNTIFS(Plataformas!$A$2:$A$7,F611,Plataformas!$C$2:$C$7,"Sim")=0,"FORA DO PLANO",IF(COUNTIFS($B$2:B611,B611,$C$2:C611,C611,$F$2:F611,F611)&gt;1,"DUPLICADO","OK")))))))</f>
        <v/>
      </c>
    </row>
    <row r="612" ht="15" customHeight="1" s="22">
      <c r="A612" s="38" t="n"/>
      <c r="B612" s="52">
        <f>IF(A612="","",DATE(YEAR(A612),MONTH(A612),1))</f>
        <v/>
      </c>
      <c r="C612" s="37" t="n"/>
      <c r="D612" s="42">
        <f>IF(C612="","",IFERROR(INDEX(Perguntas!$B$2:$B$31,MATCH(C612,Perguntas!$A$2:$A$31,0)),"ID inválido"))</f>
        <v/>
      </c>
      <c r="E612" s="42">
        <f>IF(C612="","",IFERROR(INDEX(Perguntas!$C$2:$C$31,MATCH(C612,Perguntas!$A$2:$A$31,0)),""))</f>
        <v/>
      </c>
      <c r="F612" s="37" t="n"/>
      <c r="G612" s="37" t="n"/>
      <c r="H612" s="53" t="n"/>
      <c r="I612" s="53" t="n"/>
      <c r="J612" s="37" t="n"/>
      <c r="K612" s="53" t="n"/>
      <c r="L612" s="53" t="n"/>
      <c r="M612" s="53" t="n"/>
      <c r="N612" s="54" t="n"/>
      <c r="O612" s="55">
        <f>IF(COUNTA(A612,C612,F612,G612)=0,"",IF(OR(A612="",C612="",F612="",G612=""),"INCOMPLETO",IF(COUNTIF(Perguntas!$A$2:$A$31,C612)=0,"ID INVÁLIDO",IF(COUNTIF(Perguntas!$A$22:$A$31,C612)&gt;0,"EXTRA",IF(INDEX(Perguntas!$C$2:$C$21,MATCH(C612,Perguntas!$A$2:$A$21,0))="","PERGUNTA VAZIA",IF(COUNTIFS(Plataformas!$A$2:$A$7,F612,Plataformas!$C$2:$C$7,"Sim")=0,"FORA DO PLANO",IF(COUNTIFS($B$2:B612,B612,$C$2:C612,C612,$F$2:F612,F612)&gt;1,"DUPLICADO","OK")))))))</f>
        <v/>
      </c>
    </row>
    <row r="613" ht="15" customHeight="1" s="22">
      <c r="A613" s="38" t="n"/>
      <c r="B613" s="56">
        <f>IF(A613="","",DATE(YEAR(A613),MONTH(A613),1))</f>
        <v/>
      </c>
      <c r="C613" s="37" t="n"/>
      <c r="D613" s="43">
        <f>IF(C613="","",IFERROR(INDEX(Perguntas!$B$2:$B$31,MATCH(C613,Perguntas!$A$2:$A$31,0)),"ID inválido"))</f>
        <v/>
      </c>
      <c r="E613" s="43">
        <f>IF(C613="","",IFERROR(INDEX(Perguntas!$C$2:$C$31,MATCH(C613,Perguntas!$A$2:$A$31,0)),""))</f>
        <v/>
      </c>
      <c r="F613" s="37" t="n"/>
      <c r="G613" s="37" t="n"/>
      <c r="H613" s="53" t="n"/>
      <c r="I613" s="53" t="n"/>
      <c r="J613" s="37" t="n"/>
      <c r="K613" s="53" t="n"/>
      <c r="L613" s="53" t="n"/>
      <c r="M613" s="53" t="n"/>
      <c r="N613" s="54" t="n"/>
      <c r="O613" s="57">
        <f>IF(COUNTA(A613,C613,F613,G613)=0,"",IF(OR(A613="",C613="",F613="",G613=""),"INCOMPLETO",IF(COUNTIF(Perguntas!$A$2:$A$31,C613)=0,"ID INVÁLIDO",IF(COUNTIF(Perguntas!$A$22:$A$31,C613)&gt;0,"EXTRA",IF(INDEX(Perguntas!$C$2:$C$21,MATCH(C613,Perguntas!$A$2:$A$21,0))="","PERGUNTA VAZIA",IF(COUNTIFS(Plataformas!$A$2:$A$7,F613,Plataformas!$C$2:$C$7,"Sim")=0,"FORA DO PLANO",IF(COUNTIFS($B$2:B613,B613,$C$2:C613,C613,$F$2:F613,F613)&gt;1,"DUPLICADO","OK")))))))</f>
        <v/>
      </c>
    </row>
    <row r="614" ht="15" customHeight="1" s="22">
      <c r="A614" s="38" t="n"/>
      <c r="B614" s="52">
        <f>IF(A614="","",DATE(YEAR(A614),MONTH(A614),1))</f>
        <v/>
      </c>
      <c r="C614" s="37" t="n"/>
      <c r="D614" s="42">
        <f>IF(C614="","",IFERROR(INDEX(Perguntas!$B$2:$B$31,MATCH(C614,Perguntas!$A$2:$A$31,0)),"ID inválido"))</f>
        <v/>
      </c>
      <c r="E614" s="42">
        <f>IF(C614="","",IFERROR(INDEX(Perguntas!$C$2:$C$31,MATCH(C614,Perguntas!$A$2:$A$31,0)),""))</f>
        <v/>
      </c>
      <c r="F614" s="37" t="n"/>
      <c r="G614" s="37" t="n"/>
      <c r="H614" s="53" t="n"/>
      <c r="I614" s="53" t="n"/>
      <c r="J614" s="37" t="n"/>
      <c r="K614" s="53" t="n"/>
      <c r="L614" s="53" t="n"/>
      <c r="M614" s="53" t="n"/>
      <c r="N614" s="54" t="n"/>
      <c r="O614" s="55">
        <f>IF(COUNTA(A614,C614,F614,G614)=0,"",IF(OR(A614="",C614="",F614="",G614=""),"INCOMPLETO",IF(COUNTIF(Perguntas!$A$2:$A$31,C614)=0,"ID INVÁLIDO",IF(COUNTIF(Perguntas!$A$22:$A$31,C614)&gt;0,"EXTRA",IF(INDEX(Perguntas!$C$2:$C$21,MATCH(C614,Perguntas!$A$2:$A$21,0))="","PERGUNTA VAZIA",IF(COUNTIFS(Plataformas!$A$2:$A$7,F614,Plataformas!$C$2:$C$7,"Sim")=0,"FORA DO PLANO",IF(COUNTIFS($B$2:B614,B614,$C$2:C614,C614,$F$2:F614,F614)&gt;1,"DUPLICADO","OK")))))))</f>
        <v/>
      </c>
    </row>
    <row r="615" ht="15" customHeight="1" s="22">
      <c r="A615" s="38" t="n"/>
      <c r="B615" s="56">
        <f>IF(A615="","",DATE(YEAR(A615),MONTH(A615),1))</f>
        <v/>
      </c>
      <c r="C615" s="37" t="n"/>
      <c r="D615" s="43">
        <f>IF(C615="","",IFERROR(INDEX(Perguntas!$B$2:$B$31,MATCH(C615,Perguntas!$A$2:$A$31,0)),"ID inválido"))</f>
        <v/>
      </c>
      <c r="E615" s="43">
        <f>IF(C615="","",IFERROR(INDEX(Perguntas!$C$2:$C$31,MATCH(C615,Perguntas!$A$2:$A$31,0)),""))</f>
        <v/>
      </c>
      <c r="F615" s="37" t="n"/>
      <c r="G615" s="37" t="n"/>
      <c r="H615" s="53" t="n"/>
      <c r="I615" s="53" t="n"/>
      <c r="J615" s="37" t="n"/>
      <c r="K615" s="53" t="n"/>
      <c r="L615" s="53" t="n"/>
      <c r="M615" s="53" t="n"/>
      <c r="N615" s="54" t="n"/>
      <c r="O615" s="57">
        <f>IF(COUNTA(A615,C615,F615,G615)=0,"",IF(OR(A615="",C615="",F615="",G615=""),"INCOMPLETO",IF(COUNTIF(Perguntas!$A$2:$A$31,C615)=0,"ID INVÁLIDO",IF(COUNTIF(Perguntas!$A$22:$A$31,C615)&gt;0,"EXTRA",IF(INDEX(Perguntas!$C$2:$C$21,MATCH(C615,Perguntas!$A$2:$A$21,0))="","PERGUNTA VAZIA",IF(COUNTIFS(Plataformas!$A$2:$A$7,F615,Plataformas!$C$2:$C$7,"Sim")=0,"FORA DO PLANO",IF(COUNTIFS($B$2:B615,B615,$C$2:C615,C615,$F$2:F615,F615)&gt;1,"DUPLICADO","OK")))))))</f>
        <v/>
      </c>
    </row>
    <row r="616" ht="15" customHeight="1" s="22">
      <c r="A616" s="38" t="n"/>
      <c r="B616" s="52">
        <f>IF(A616="","",DATE(YEAR(A616),MONTH(A616),1))</f>
        <v/>
      </c>
      <c r="C616" s="37" t="n"/>
      <c r="D616" s="42">
        <f>IF(C616="","",IFERROR(INDEX(Perguntas!$B$2:$B$31,MATCH(C616,Perguntas!$A$2:$A$31,0)),"ID inválido"))</f>
        <v/>
      </c>
      <c r="E616" s="42">
        <f>IF(C616="","",IFERROR(INDEX(Perguntas!$C$2:$C$31,MATCH(C616,Perguntas!$A$2:$A$31,0)),""))</f>
        <v/>
      </c>
      <c r="F616" s="37" t="n"/>
      <c r="G616" s="37" t="n"/>
      <c r="H616" s="53" t="n"/>
      <c r="I616" s="53" t="n"/>
      <c r="J616" s="37" t="n"/>
      <c r="K616" s="53" t="n"/>
      <c r="L616" s="53" t="n"/>
      <c r="M616" s="53" t="n"/>
      <c r="N616" s="54" t="n"/>
      <c r="O616" s="55">
        <f>IF(COUNTA(A616,C616,F616,G616)=0,"",IF(OR(A616="",C616="",F616="",G616=""),"INCOMPLETO",IF(COUNTIF(Perguntas!$A$2:$A$31,C616)=0,"ID INVÁLIDO",IF(COUNTIF(Perguntas!$A$22:$A$31,C616)&gt;0,"EXTRA",IF(INDEX(Perguntas!$C$2:$C$21,MATCH(C616,Perguntas!$A$2:$A$21,0))="","PERGUNTA VAZIA",IF(COUNTIFS(Plataformas!$A$2:$A$7,F616,Plataformas!$C$2:$C$7,"Sim")=0,"FORA DO PLANO",IF(COUNTIFS($B$2:B616,B616,$C$2:C616,C616,$F$2:F616,F616)&gt;1,"DUPLICADO","OK")))))))</f>
        <v/>
      </c>
    </row>
    <row r="617" ht="15" customHeight="1" s="22">
      <c r="A617" s="38" t="n"/>
      <c r="B617" s="56">
        <f>IF(A617="","",DATE(YEAR(A617),MONTH(A617),1))</f>
        <v/>
      </c>
      <c r="C617" s="37" t="n"/>
      <c r="D617" s="43">
        <f>IF(C617="","",IFERROR(INDEX(Perguntas!$B$2:$B$31,MATCH(C617,Perguntas!$A$2:$A$31,0)),"ID inválido"))</f>
        <v/>
      </c>
      <c r="E617" s="43">
        <f>IF(C617="","",IFERROR(INDEX(Perguntas!$C$2:$C$31,MATCH(C617,Perguntas!$A$2:$A$31,0)),""))</f>
        <v/>
      </c>
      <c r="F617" s="37" t="n"/>
      <c r="G617" s="37" t="n"/>
      <c r="H617" s="53" t="n"/>
      <c r="I617" s="53" t="n"/>
      <c r="J617" s="37" t="n"/>
      <c r="K617" s="53" t="n"/>
      <c r="L617" s="53" t="n"/>
      <c r="M617" s="53" t="n"/>
      <c r="N617" s="54" t="n"/>
      <c r="O617" s="57">
        <f>IF(COUNTA(A617,C617,F617,G617)=0,"",IF(OR(A617="",C617="",F617="",G617=""),"INCOMPLETO",IF(COUNTIF(Perguntas!$A$2:$A$31,C617)=0,"ID INVÁLIDO",IF(COUNTIF(Perguntas!$A$22:$A$31,C617)&gt;0,"EXTRA",IF(INDEX(Perguntas!$C$2:$C$21,MATCH(C617,Perguntas!$A$2:$A$21,0))="","PERGUNTA VAZIA",IF(COUNTIFS(Plataformas!$A$2:$A$7,F617,Plataformas!$C$2:$C$7,"Sim")=0,"FORA DO PLANO",IF(COUNTIFS($B$2:B617,B617,$C$2:C617,C617,$F$2:F617,F617)&gt;1,"DUPLICADO","OK")))))))</f>
        <v/>
      </c>
    </row>
    <row r="618" ht="15" customHeight="1" s="22">
      <c r="A618" s="38" t="n"/>
      <c r="B618" s="52">
        <f>IF(A618="","",DATE(YEAR(A618),MONTH(A618),1))</f>
        <v/>
      </c>
      <c r="C618" s="37" t="n"/>
      <c r="D618" s="42">
        <f>IF(C618="","",IFERROR(INDEX(Perguntas!$B$2:$B$31,MATCH(C618,Perguntas!$A$2:$A$31,0)),"ID inválido"))</f>
        <v/>
      </c>
      <c r="E618" s="42">
        <f>IF(C618="","",IFERROR(INDEX(Perguntas!$C$2:$C$31,MATCH(C618,Perguntas!$A$2:$A$31,0)),""))</f>
        <v/>
      </c>
      <c r="F618" s="37" t="n"/>
      <c r="G618" s="37" t="n"/>
      <c r="H618" s="53" t="n"/>
      <c r="I618" s="53" t="n"/>
      <c r="J618" s="37" t="n"/>
      <c r="K618" s="53" t="n"/>
      <c r="L618" s="53" t="n"/>
      <c r="M618" s="53" t="n"/>
      <c r="N618" s="54" t="n"/>
      <c r="O618" s="55">
        <f>IF(COUNTA(A618,C618,F618,G618)=0,"",IF(OR(A618="",C618="",F618="",G618=""),"INCOMPLETO",IF(COUNTIF(Perguntas!$A$2:$A$31,C618)=0,"ID INVÁLIDO",IF(COUNTIF(Perguntas!$A$22:$A$31,C618)&gt;0,"EXTRA",IF(INDEX(Perguntas!$C$2:$C$21,MATCH(C618,Perguntas!$A$2:$A$21,0))="","PERGUNTA VAZIA",IF(COUNTIFS(Plataformas!$A$2:$A$7,F618,Plataformas!$C$2:$C$7,"Sim")=0,"FORA DO PLANO",IF(COUNTIFS($B$2:B618,B618,$C$2:C618,C618,$F$2:F618,F618)&gt;1,"DUPLICADO","OK")))))))</f>
        <v/>
      </c>
    </row>
    <row r="619" ht="15" customHeight="1" s="22">
      <c r="A619" s="38" t="n"/>
      <c r="B619" s="56">
        <f>IF(A619="","",DATE(YEAR(A619),MONTH(A619),1))</f>
        <v/>
      </c>
      <c r="C619" s="37" t="n"/>
      <c r="D619" s="43">
        <f>IF(C619="","",IFERROR(INDEX(Perguntas!$B$2:$B$31,MATCH(C619,Perguntas!$A$2:$A$31,0)),"ID inválido"))</f>
        <v/>
      </c>
      <c r="E619" s="43">
        <f>IF(C619="","",IFERROR(INDEX(Perguntas!$C$2:$C$31,MATCH(C619,Perguntas!$A$2:$A$31,0)),""))</f>
        <v/>
      </c>
      <c r="F619" s="37" t="n"/>
      <c r="G619" s="37" t="n"/>
      <c r="H619" s="53" t="n"/>
      <c r="I619" s="53" t="n"/>
      <c r="J619" s="37" t="n"/>
      <c r="K619" s="53" t="n"/>
      <c r="L619" s="53" t="n"/>
      <c r="M619" s="53" t="n"/>
      <c r="N619" s="54" t="n"/>
      <c r="O619" s="57">
        <f>IF(COUNTA(A619,C619,F619,G619)=0,"",IF(OR(A619="",C619="",F619="",G619=""),"INCOMPLETO",IF(COUNTIF(Perguntas!$A$2:$A$31,C619)=0,"ID INVÁLIDO",IF(COUNTIF(Perguntas!$A$22:$A$31,C619)&gt;0,"EXTRA",IF(INDEX(Perguntas!$C$2:$C$21,MATCH(C619,Perguntas!$A$2:$A$21,0))="","PERGUNTA VAZIA",IF(COUNTIFS(Plataformas!$A$2:$A$7,F619,Plataformas!$C$2:$C$7,"Sim")=0,"FORA DO PLANO",IF(COUNTIFS($B$2:B619,B619,$C$2:C619,C619,$F$2:F619,F619)&gt;1,"DUPLICADO","OK")))))))</f>
        <v/>
      </c>
    </row>
    <row r="620" ht="15" customHeight="1" s="22">
      <c r="A620" s="38" t="n"/>
      <c r="B620" s="52">
        <f>IF(A620="","",DATE(YEAR(A620),MONTH(A620),1))</f>
        <v/>
      </c>
      <c r="C620" s="37" t="n"/>
      <c r="D620" s="42">
        <f>IF(C620="","",IFERROR(INDEX(Perguntas!$B$2:$B$31,MATCH(C620,Perguntas!$A$2:$A$31,0)),"ID inválido"))</f>
        <v/>
      </c>
      <c r="E620" s="42">
        <f>IF(C620="","",IFERROR(INDEX(Perguntas!$C$2:$C$31,MATCH(C620,Perguntas!$A$2:$A$31,0)),""))</f>
        <v/>
      </c>
      <c r="F620" s="37" t="n"/>
      <c r="G620" s="37" t="n"/>
      <c r="H620" s="53" t="n"/>
      <c r="I620" s="53" t="n"/>
      <c r="J620" s="37" t="n"/>
      <c r="K620" s="53" t="n"/>
      <c r="L620" s="53" t="n"/>
      <c r="M620" s="53" t="n"/>
      <c r="N620" s="54" t="n"/>
      <c r="O620" s="55">
        <f>IF(COUNTA(A620,C620,F620,G620)=0,"",IF(OR(A620="",C620="",F620="",G620=""),"INCOMPLETO",IF(COUNTIF(Perguntas!$A$2:$A$31,C620)=0,"ID INVÁLIDO",IF(COUNTIF(Perguntas!$A$22:$A$31,C620)&gt;0,"EXTRA",IF(INDEX(Perguntas!$C$2:$C$21,MATCH(C620,Perguntas!$A$2:$A$21,0))="","PERGUNTA VAZIA",IF(COUNTIFS(Plataformas!$A$2:$A$7,F620,Plataformas!$C$2:$C$7,"Sim")=0,"FORA DO PLANO",IF(COUNTIFS($B$2:B620,B620,$C$2:C620,C620,$F$2:F620,F620)&gt;1,"DUPLICADO","OK")))))))</f>
        <v/>
      </c>
    </row>
    <row r="621" ht="15" customHeight="1" s="22">
      <c r="A621" s="38" t="n"/>
      <c r="B621" s="56">
        <f>IF(A621="","",DATE(YEAR(A621),MONTH(A621),1))</f>
        <v/>
      </c>
      <c r="C621" s="37" t="n"/>
      <c r="D621" s="43">
        <f>IF(C621="","",IFERROR(INDEX(Perguntas!$B$2:$B$31,MATCH(C621,Perguntas!$A$2:$A$31,0)),"ID inválido"))</f>
        <v/>
      </c>
      <c r="E621" s="43">
        <f>IF(C621="","",IFERROR(INDEX(Perguntas!$C$2:$C$31,MATCH(C621,Perguntas!$A$2:$A$31,0)),""))</f>
        <v/>
      </c>
      <c r="F621" s="37" t="n"/>
      <c r="G621" s="37" t="n"/>
      <c r="H621" s="53" t="n"/>
      <c r="I621" s="53" t="n"/>
      <c r="J621" s="37" t="n"/>
      <c r="K621" s="53" t="n"/>
      <c r="L621" s="53" t="n"/>
      <c r="M621" s="53" t="n"/>
      <c r="N621" s="54" t="n"/>
      <c r="O621" s="57">
        <f>IF(COUNTA(A621,C621,F621,G621)=0,"",IF(OR(A621="",C621="",F621="",G621=""),"INCOMPLETO",IF(COUNTIF(Perguntas!$A$2:$A$31,C621)=0,"ID INVÁLIDO",IF(COUNTIF(Perguntas!$A$22:$A$31,C621)&gt;0,"EXTRA",IF(INDEX(Perguntas!$C$2:$C$21,MATCH(C621,Perguntas!$A$2:$A$21,0))="","PERGUNTA VAZIA",IF(COUNTIFS(Plataformas!$A$2:$A$7,F621,Plataformas!$C$2:$C$7,"Sim")=0,"FORA DO PLANO",IF(COUNTIFS($B$2:B621,B621,$C$2:C621,C621,$F$2:F621,F621)&gt;1,"DUPLICADO","OK")))))))</f>
        <v/>
      </c>
    </row>
    <row r="622" ht="15" customHeight="1" s="22">
      <c r="A622" s="38" t="n"/>
      <c r="B622" s="52">
        <f>IF(A622="","",DATE(YEAR(A622),MONTH(A622),1))</f>
        <v/>
      </c>
      <c r="C622" s="37" t="n"/>
      <c r="D622" s="42">
        <f>IF(C622="","",IFERROR(INDEX(Perguntas!$B$2:$B$31,MATCH(C622,Perguntas!$A$2:$A$31,0)),"ID inválido"))</f>
        <v/>
      </c>
      <c r="E622" s="42">
        <f>IF(C622="","",IFERROR(INDEX(Perguntas!$C$2:$C$31,MATCH(C622,Perguntas!$A$2:$A$31,0)),""))</f>
        <v/>
      </c>
      <c r="F622" s="37" t="n"/>
      <c r="G622" s="37" t="n"/>
      <c r="H622" s="53" t="n"/>
      <c r="I622" s="53" t="n"/>
      <c r="J622" s="37" t="n"/>
      <c r="K622" s="53" t="n"/>
      <c r="L622" s="53" t="n"/>
      <c r="M622" s="53" t="n"/>
      <c r="N622" s="54" t="n"/>
      <c r="O622" s="55">
        <f>IF(COUNTA(A622,C622,F622,G622)=0,"",IF(OR(A622="",C622="",F622="",G622=""),"INCOMPLETO",IF(COUNTIF(Perguntas!$A$2:$A$31,C622)=0,"ID INVÁLIDO",IF(COUNTIF(Perguntas!$A$22:$A$31,C622)&gt;0,"EXTRA",IF(INDEX(Perguntas!$C$2:$C$21,MATCH(C622,Perguntas!$A$2:$A$21,0))="","PERGUNTA VAZIA",IF(COUNTIFS(Plataformas!$A$2:$A$7,F622,Plataformas!$C$2:$C$7,"Sim")=0,"FORA DO PLANO",IF(COUNTIFS($B$2:B622,B622,$C$2:C622,C622,$F$2:F622,F622)&gt;1,"DUPLICADO","OK")))))))</f>
        <v/>
      </c>
    </row>
    <row r="623" ht="15" customHeight="1" s="22">
      <c r="A623" s="38" t="n"/>
      <c r="B623" s="56">
        <f>IF(A623="","",DATE(YEAR(A623),MONTH(A623),1))</f>
        <v/>
      </c>
      <c r="C623" s="37" t="n"/>
      <c r="D623" s="43">
        <f>IF(C623="","",IFERROR(INDEX(Perguntas!$B$2:$B$31,MATCH(C623,Perguntas!$A$2:$A$31,0)),"ID inválido"))</f>
        <v/>
      </c>
      <c r="E623" s="43">
        <f>IF(C623="","",IFERROR(INDEX(Perguntas!$C$2:$C$31,MATCH(C623,Perguntas!$A$2:$A$31,0)),""))</f>
        <v/>
      </c>
      <c r="F623" s="37" t="n"/>
      <c r="G623" s="37" t="n"/>
      <c r="H623" s="53" t="n"/>
      <c r="I623" s="53" t="n"/>
      <c r="J623" s="37" t="n"/>
      <c r="K623" s="53" t="n"/>
      <c r="L623" s="53" t="n"/>
      <c r="M623" s="53" t="n"/>
      <c r="N623" s="54" t="n"/>
      <c r="O623" s="57">
        <f>IF(COUNTA(A623,C623,F623,G623)=0,"",IF(OR(A623="",C623="",F623="",G623=""),"INCOMPLETO",IF(COUNTIF(Perguntas!$A$2:$A$31,C623)=0,"ID INVÁLIDO",IF(COUNTIF(Perguntas!$A$22:$A$31,C623)&gt;0,"EXTRA",IF(INDEX(Perguntas!$C$2:$C$21,MATCH(C623,Perguntas!$A$2:$A$21,0))="","PERGUNTA VAZIA",IF(COUNTIFS(Plataformas!$A$2:$A$7,F623,Plataformas!$C$2:$C$7,"Sim")=0,"FORA DO PLANO",IF(COUNTIFS($B$2:B623,B623,$C$2:C623,C623,$F$2:F623,F623)&gt;1,"DUPLICADO","OK")))))))</f>
        <v/>
      </c>
    </row>
    <row r="624" ht="15" customHeight="1" s="22">
      <c r="A624" s="38" t="n"/>
      <c r="B624" s="52">
        <f>IF(A624="","",DATE(YEAR(A624),MONTH(A624),1))</f>
        <v/>
      </c>
      <c r="C624" s="37" t="n"/>
      <c r="D624" s="42">
        <f>IF(C624="","",IFERROR(INDEX(Perguntas!$B$2:$B$31,MATCH(C624,Perguntas!$A$2:$A$31,0)),"ID inválido"))</f>
        <v/>
      </c>
      <c r="E624" s="42">
        <f>IF(C624="","",IFERROR(INDEX(Perguntas!$C$2:$C$31,MATCH(C624,Perguntas!$A$2:$A$31,0)),""))</f>
        <v/>
      </c>
      <c r="F624" s="37" t="n"/>
      <c r="G624" s="37" t="n"/>
      <c r="H624" s="53" t="n"/>
      <c r="I624" s="53" t="n"/>
      <c r="J624" s="37" t="n"/>
      <c r="K624" s="53" t="n"/>
      <c r="L624" s="53" t="n"/>
      <c r="M624" s="53" t="n"/>
      <c r="N624" s="54" t="n"/>
      <c r="O624" s="55">
        <f>IF(COUNTA(A624,C624,F624,G624)=0,"",IF(OR(A624="",C624="",F624="",G624=""),"INCOMPLETO",IF(COUNTIF(Perguntas!$A$2:$A$31,C624)=0,"ID INVÁLIDO",IF(COUNTIF(Perguntas!$A$22:$A$31,C624)&gt;0,"EXTRA",IF(INDEX(Perguntas!$C$2:$C$21,MATCH(C624,Perguntas!$A$2:$A$21,0))="","PERGUNTA VAZIA",IF(COUNTIFS(Plataformas!$A$2:$A$7,F624,Plataformas!$C$2:$C$7,"Sim")=0,"FORA DO PLANO",IF(COUNTIFS($B$2:B624,B624,$C$2:C624,C624,$F$2:F624,F624)&gt;1,"DUPLICADO","OK")))))))</f>
        <v/>
      </c>
    </row>
    <row r="625" ht="15" customHeight="1" s="22">
      <c r="A625" s="38" t="n"/>
      <c r="B625" s="56">
        <f>IF(A625="","",DATE(YEAR(A625),MONTH(A625),1))</f>
        <v/>
      </c>
      <c r="C625" s="37" t="n"/>
      <c r="D625" s="43">
        <f>IF(C625="","",IFERROR(INDEX(Perguntas!$B$2:$B$31,MATCH(C625,Perguntas!$A$2:$A$31,0)),"ID inválido"))</f>
        <v/>
      </c>
      <c r="E625" s="43">
        <f>IF(C625="","",IFERROR(INDEX(Perguntas!$C$2:$C$31,MATCH(C625,Perguntas!$A$2:$A$31,0)),""))</f>
        <v/>
      </c>
      <c r="F625" s="37" t="n"/>
      <c r="G625" s="37" t="n"/>
      <c r="H625" s="53" t="n"/>
      <c r="I625" s="53" t="n"/>
      <c r="J625" s="37" t="n"/>
      <c r="K625" s="53" t="n"/>
      <c r="L625" s="53" t="n"/>
      <c r="M625" s="53" t="n"/>
      <c r="N625" s="54" t="n"/>
      <c r="O625" s="57">
        <f>IF(COUNTA(A625,C625,F625,G625)=0,"",IF(OR(A625="",C625="",F625="",G625=""),"INCOMPLETO",IF(COUNTIF(Perguntas!$A$2:$A$31,C625)=0,"ID INVÁLIDO",IF(COUNTIF(Perguntas!$A$22:$A$31,C625)&gt;0,"EXTRA",IF(INDEX(Perguntas!$C$2:$C$21,MATCH(C625,Perguntas!$A$2:$A$21,0))="","PERGUNTA VAZIA",IF(COUNTIFS(Plataformas!$A$2:$A$7,F625,Plataformas!$C$2:$C$7,"Sim")=0,"FORA DO PLANO",IF(COUNTIFS($B$2:B625,B625,$C$2:C625,C625,$F$2:F625,F625)&gt;1,"DUPLICADO","OK")))))))</f>
        <v/>
      </c>
    </row>
    <row r="626" ht="15" customHeight="1" s="22">
      <c r="A626" s="38" t="n"/>
      <c r="B626" s="52">
        <f>IF(A626="","",DATE(YEAR(A626),MONTH(A626),1))</f>
        <v/>
      </c>
      <c r="C626" s="37" t="n"/>
      <c r="D626" s="42">
        <f>IF(C626="","",IFERROR(INDEX(Perguntas!$B$2:$B$31,MATCH(C626,Perguntas!$A$2:$A$31,0)),"ID inválido"))</f>
        <v/>
      </c>
      <c r="E626" s="42">
        <f>IF(C626="","",IFERROR(INDEX(Perguntas!$C$2:$C$31,MATCH(C626,Perguntas!$A$2:$A$31,0)),""))</f>
        <v/>
      </c>
      <c r="F626" s="37" t="n"/>
      <c r="G626" s="37" t="n"/>
      <c r="H626" s="53" t="n"/>
      <c r="I626" s="53" t="n"/>
      <c r="J626" s="37" t="n"/>
      <c r="K626" s="53" t="n"/>
      <c r="L626" s="53" t="n"/>
      <c r="M626" s="53" t="n"/>
      <c r="N626" s="54" t="n"/>
      <c r="O626" s="55">
        <f>IF(COUNTA(A626,C626,F626,G626)=0,"",IF(OR(A626="",C626="",F626="",G626=""),"INCOMPLETO",IF(COUNTIF(Perguntas!$A$2:$A$31,C626)=0,"ID INVÁLIDO",IF(COUNTIF(Perguntas!$A$22:$A$31,C626)&gt;0,"EXTRA",IF(INDEX(Perguntas!$C$2:$C$21,MATCH(C626,Perguntas!$A$2:$A$21,0))="","PERGUNTA VAZIA",IF(COUNTIFS(Plataformas!$A$2:$A$7,F626,Plataformas!$C$2:$C$7,"Sim")=0,"FORA DO PLANO",IF(COUNTIFS($B$2:B626,B626,$C$2:C626,C626,$F$2:F626,F626)&gt;1,"DUPLICADO","OK")))))))</f>
        <v/>
      </c>
    </row>
    <row r="627" ht="15" customHeight="1" s="22">
      <c r="A627" s="38" t="n"/>
      <c r="B627" s="56">
        <f>IF(A627="","",DATE(YEAR(A627),MONTH(A627),1))</f>
        <v/>
      </c>
      <c r="C627" s="37" t="n"/>
      <c r="D627" s="43">
        <f>IF(C627="","",IFERROR(INDEX(Perguntas!$B$2:$B$31,MATCH(C627,Perguntas!$A$2:$A$31,0)),"ID inválido"))</f>
        <v/>
      </c>
      <c r="E627" s="43">
        <f>IF(C627="","",IFERROR(INDEX(Perguntas!$C$2:$C$31,MATCH(C627,Perguntas!$A$2:$A$31,0)),""))</f>
        <v/>
      </c>
      <c r="F627" s="37" t="n"/>
      <c r="G627" s="37" t="n"/>
      <c r="H627" s="53" t="n"/>
      <c r="I627" s="53" t="n"/>
      <c r="J627" s="37" t="n"/>
      <c r="K627" s="53" t="n"/>
      <c r="L627" s="53" t="n"/>
      <c r="M627" s="53" t="n"/>
      <c r="N627" s="54" t="n"/>
      <c r="O627" s="57">
        <f>IF(COUNTA(A627,C627,F627,G627)=0,"",IF(OR(A627="",C627="",F627="",G627=""),"INCOMPLETO",IF(COUNTIF(Perguntas!$A$2:$A$31,C627)=0,"ID INVÁLIDO",IF(COUNTIF(Perguntas!$A$22:$A$31,C627)&gt;0,"EXTRA",IF(INDEX(Perguntas!$C$2:$C$21,MATCH(C627,Perguntas!$A$2:$A$21,0))="","PERGUNTA VAZIA",IF(COUNTIFS(Plataformas!$A$2:$A$7,F627,Plataformas!$C$2:$C$7,"Sim")=0,"FORA DO PLANO",IF(COUNTIFS($B$2:B627,B627,$C$2:C627,C627,$F$2:F627,F627)&gt;1,"DUPLICADO","OK")))))))</f>
        <v/>
      </c>
    </row>
    <row r="628" ht="15" customHeight="1" s="22">
      <c r="A628" s="38" t="n"/>
      <c r="B628" s="52">
        <f>IF(A628="","",DATE(YEAR(A628),MONTH(A628),1))</f>
        <v/>
      </c>
      <c r="C628" s="37" t="n"/>
      <c r="D628" s="42">
        <f>IF(C628="","",IFERROR(INDEX(Perguntas!$B$2:$B$31,MATCH(C628,Perguntas!$A$2:$A$31,0)),"ID inválido"))</f>
        <v/>
      </c>
      <c r="E628" s="42">
        <f>IF(C628="","",IFERROR(INDEX(Perguntas!$C$2:$C$31,MATCH(C628,Perguntas!$A$2:$A$31,0)),""))</f>
        <v/>
      </c>
      <c r="F628" s="37" t="n"/>
      <c r="G628" s="37" t="n"/>
      <c r="H628" s="53" t="n"/>
      <c r="I628" s="53" t="n"/>
      <c r="J628" s="37" t="n"/>
      <c r="K628" s="53" t="n"/>
      <c r="L628" s="53" t="n"/>
      <c r="M628" s="53" t="n"/>
      <c r="N628" s="54" t="n"/>
      <c r="O628" s="55">
        <f>IF(COUNTA(A628,C628,F628,G628)=0,"",IF(OR(A628="",C628="",F628="",G628=""),"INCOMPLETO",IF(COUNTIF(Perguntas!$A$2:$A$31,C628)=0,"ID INVÁLIDO",IF(COUNTIF(Perguntas!$A$22:$A$31,C628)&gt;0,"EXTRA",IF(INDEX(Perguntas!$C$2:$C$21,MATCH(C628,Perguntas!$A$2:$A$21,0))="","PERGUNTA VAZIA",IF(COUNTIFS(Plataformas!$A$2:$A$7,F628,Plataformas!$C$2:$C$7,"Sim")=0,"FORA DO PLANO",IF(COUNTIFS($B$2:B628,B628,$C$2:C628,C628,$F$2:F628,F628)&gt;1,"DUPLICADO","OK")))))))</f>
        <v/>
      </c>
    </row>
    <row r="629" ht="15" customHeight="1" s="22">
      <c r="A629" s="38" t="n"/>
      <c r="B629" s="56">
        <f>IF(A629="","",DATE(YEAR(A629),MONTH(A629),1))</f>
        <v/>
      </c>
      <c r="C629" s="37" t="n"/>
      <c r="D629" s="43">
        <f>IF(C629="","",IFERROR(INDEX(Perguntas!$B$2:$B$31,MATCH(C629,Perguntas!$A$2:$A$31,0)),"ID inválido"))</f>
        <v/>
      </c>
      <c r="E629" s="43">
        <f>IF(C629="","",IFERROR(INDEX(Perguntas!$C$2:$C$31,MATCH(C629,Perguntas!$A$2:$A$31,0)),""))</f>
        <v/>
      </c>
      <c r="F629" s="37" t="n"/>
      <c r="G629" s="37" t="n"/>
      <c r="H629" s="53" t="n"/>
      <c r="I629" s="53" t="n"/>
      <c r="J629" s="37" t="n"/>
      <c r="K629" s="53" t="n"/>
      <c r="L629" s="53" t="n"/>
      <c r="M629" s="53" t="n"/>
      <c r="N629" s="54" t="n"/>
      <c r="O629" s="57">
        <f>IF(COUNTA(A629,C629,F629,G629)=0,"",IF(OR(A629="",C629="",F629="",G629=""),"INCOMPLETO",IF(COUNTIF(Perguntas!$A$2:$A$31,C629)=0,"ID INVÁLIDO",IF(COUNTIF(Perguntas!$A$22:$A$31,C629)&gt;0,"EXTRA",IF(INDEX(Perguntas!$C$2:$C$21,MATCH(C629,Perguntas!$A$2:$A$21,0))="","PERGUNTA VAZIA",IF(COUNTIFS(Plataformas!$A$2:$A$7,F629,Plataformas!$C$2:$C$7,"Sim")=0,"FORA DO PLANO",IF(COUNTIFS($B$2:B629,B629,$C$2:C629,C629,$F$2:F629,F629)&gt;1,"DUPLICADO","OK")))))))</f>
        <v/>
      </c>
    </row>
    <row r="630" ht="15" customHeight="1" s="22">
      <c r="A630" s="38" t="n"/>
      <c r="B630" s="52">
        <f>IF(A630="","",DATE(YEAR(A630),MONTH(A630),1))</f>
        <v/>
      </c>
      <c r="C630" s="37" t="n"/>
      <c r="D630" s="42">
        <f>IF(C630="","",IFERROR(INDEX(Perguntas!$B$2:$B$31,MATCH(C630,Perguntas!$A$2:$A$31,0)),"ID inválido"))</f>
        <v/>
      </c>
      <c r="E630" s="42">
        <f>IF(C630="","",IFERROR(INDEX(Perguntas!$C$2:$C$31,MATCH(C630,Perguntas!$A$2:$A$31,0)),""))</f>
        <v/>
      </c>
      <c r="F630" s="37" t="n"/>
      <c r="G630" s="37" t="n"/>
      <c r="H630" s="53" t="n"/>
      <c r="I630" s="53" t="n"/>
      <c r="J630" s="37" t="n"/>
      <c r="K630" s="53" t="n"/>
      <c r="L630" s="53" t="n"/>
      <c r="M630" s="53" t="n"/>
      <c r="N630" s="54" t="n"/>
      <c r="O630" s="55">
        <f>IF(COUNTA(A630,C630,F630,G630)=0,"",IF(OR(A630="",C630="",F630="",G630=""),"INCOMPLETO",IF(COUNTIF(Perguntas!$A$2:$A$31,C630)=0,"ID INVÁLIDO",IF(COUNTIF(Perguntas!$A$22:$A$31,C630)&gt;0,"EXTRA",IF(INDEX(Perguntas!$C$2:$C$21,MATCH(C630,Perguntas!$A$2:$A$21,0))="","PERGUNTA VAZIA",IF(COUNTIFS(Plataformas!$A$2:$A$7,F630,Plataformas!$C$2:$C$7,"Sim")=0,"FORA DO PLANO",IF(COUNTIFS($B$2:B630,B630,$C$2:C630,C630,$F$2:F630,F630)&gt;1,"DUPLICADO","OK")))))))</f>
        <v/>
      </c>
    </row>
    <row r="631" ht="15" customHeight="1" s="22">
      <c r="A631" s="38" t="n"/>
      <c r="B631" s="56">
        <f>IF(A631="","",DATE(YEAR(A631),MONTH(A631),1))</f>
        <v/>
      </c>
      <c r="C631" s="37" t="n"/>
      <c r="D631" s="43">
        <f>IF(C631="","",IFERROR(INDEX(Perguntas!$B$2:$B$31,MATCH(C631,Perguntas!$A$2:$A$31,0)),"ID inválido"))</f>
        <v/>
      </c>
      <c r="E631" s="43">
        <f>IF(C631="","",IFERROR(INDEX(Perguntas!$C$2:$C$31,MATCH(C631,Perguntas!$A$2:$A$31,0)),""))</f>
        <v/>
      </c>
      <c r="F631" s="37" t="n"/>
      <c r="G631" s="37" t="n"/>
      <c r="H631" s="53" t="n"/>
      <c r="I631" s="53" t="n"/>
      <c r="J631" s="37" t="n"/>
      <c r="K631" s="53" t="n"/>
      <c r="L631" s="53" t="n"/>
      <c r="M631" s="53" t="n"/>
      <c r="N631" s="54" t="n"/>
      <c r="O631" s="57">
        <f>IF(COUNTA(A631,C631,F631,G631)=0,"",IF(OR(A631="",C631="",F631="",G631=""),"INCOMPLETO",IF(COUNTIF(Perguntas!$A$2:$A$31,C631)=0,"ID INVÁLIDO",IF(COUNTIF(Perguntas!$A$22:$A$31,C631)&gt;0,"EXTRA",IF(INDEX(Perguntas!$C$2:$C$21,MATCH(C631,Perguntas!$A$2:$A$21,0))="","PERGUNTA VAZIA",IF(COUNTIFS(Plataformas!$A$2:$A$7,F631,Plataformas!$C$2:$C$7,"Sim")=0,"FORA DO PLANO",IF(COUNTIFS($B$2:B631,B631,$C$2:C631,C631,$F$2:F631,F631)&gt;1,"DUPLICADO","OK")))))))</f>
        <v/>
      </c>
    </row>
    <row r="632" ht="15" customHeight="1" s="22">
      <c r="A632" s="38" t="n"/>
      <c r="B632" s="52">
        <f>IF(A632="","",DATE(YEAR(A632),MONTH(A632),1))</f>
        <v/>
      </c>
      <c r="C632" s="37" t="n"/>
      <c r="D632" s="42">
        <f>IF(C632="","",IFERROR(INDEX(Perguntas!$B$2:$B$31,MATCH(C632,Perguntas!$A$2:$A$31,0)),"ID inválido"))</f>
        <v/>
      </c>
      <c r="E632" s="42">
        <f>IF(C632="","",IFERROR(INDEX(Perguntas!$C$2:$C$31,MATCH(C632,Perguntas!$A$2:$A$31,0)),""))</f>
        <v/>
      </c>
      <c r="F632" s="37" t="n"/>
      <c r="G632" s="37" t="n"/>
      <c r="H632" s="53" t="n"/>
      <c r="I632" s="53" t="n"/>
      <c r="J632" s="37" t="n"/>
      <c r="K632" s="53" t="n"/>
      <c r="L632" s="53" t="n"/>
      <c r="M632" s="53" t="n"/>
      <c r="N632" s="54" t="n"/>
      <c r="O632" s="55">
        <f>IF(COUNTA(A632,C632,F632,G632)=0,"",IF(OR(A632="",C632="",F632="",G632=""),"INCOMPLETO",IF(COUNTIF(Perguntas!$A$2:$A$31,C632)=0,"ID INVÁLIDO",IF(COUNTIF(Perguntas!$A$22:$A$31,C632)&gt;0,"EXTRA",IF(INDEX(Perguntas!$C$2:$C$21,MATCH(C632,Perguntas!$A$2:$A$21,0))="","PERGUNTA VAZIA",IF(COUNTIFS(Plataformas!$A$2:$A$7,F632,Plataformas!$C$2:$C$7,"Sim")=0,"FORA DO PLANO",IF(COUNTIFS($B$2:B632,B632,$C$2:C632,C632,$F$2:F632,F632)&gt;1,"DUPLICADO","OK")))))))</f>
        <v/>
      </c>
    </row>
    <row r="633" ht="15" customHeight="1" s="22">
      <c r="A633" s="38" t="n"/>
      <c r="B633" s="56">
        <f>IF(A633="","",DATE(YEAR(A633),MONTH(A633),1))</f>
        <v/>
      </c>
      <c r="C633" s="37" t="n"/>
      <c r="D633" s="43">
        <f>IF(C633="","",IFERROR(INDEX(Perguntas!$B$2:$B$31,MATCH(C633,Perguntas!$A$2:$A$31,0)),"ID inválido"))</f>
        <v/>
      </c>
      <c r="E633" s="43">
        <f>IF(C633="","",IFERROR(INDEX(Perguntas!$C$2:$C$31,MATCH(C633,Perguntas!$A$2:$A$31,0)),""))</f>
        <v/>
      </c>
      <c r="F633" s="37" t="n"/>
      <c r="G633" s="37" t="n"/>
      <c r="H633" s="53" t="n"/>
      <c r="I633" s="53" t="n"/>
      <c r="J633" s="37" t="n"/>
      <c r="K633" s="53" t="n"/>
      <c r="L633" s="53" t="n"/>
      <c r="M633" s="53" t="n"/>
      <c r="N633" s="54" t="n"/>
      <c r="O633" s="57">
        <f>IF(COUNTA(A633,C633,F633,G633)=0,"",IF(OR(A633="",C633="",F633="",G633=""),"INCOMPLETO",IF(COUNTIF(Perguntas!$A$2:$A$31,C633)=0,"ID INVÁLIDO",IF(COUNTIF(Perguntas!$A$22:$A$31,C633)&gt;0,"EXTRA",IF(INDEX(Perguntas!$C$2:$C$21,MATCH(C633,Perguntas!$A$2:$A$21,0))="","PERGUNTA VAZIA",IF(COUNTIFS(Plataformas!$A$2:$A$7,F633,Plataformas!$C$2:$C$7,"Sim")=0,"FORA DO PLANO",IF(COUNTIFS($B$2:B633,B633,$C$2:C633,C633,$F$2:F633,F633)&gt;1,"DUPLICADO","OK")))))))</f>
        <v/>
      </c>
    </row>
    <row r="634" ht="15" customHeight="1" s="22">
      <c r="A634" s="38" t="n"/>
      <c r="B634" s="52">
        <f>IF(A634="","",DATE(YEAR(A634),MONTH(A634),1))</f>
        <v/>
      </c>
      <c r="C634" s="37" t="n"/>
      <c r="D634" s="42">
        <f>IF(C634="","",IFERROR(INDEX(Perguntas!$B$2:$B$31,MATCH(C634,Perguntas!$A$2:$A$31,0)),"ID inválido"))</f>
        <v/>
      </c>
      <c r="E634" s="42">
        <f>IF(C634="","",IFERROR(INDEX(Perguntas!$C$2:$C$31,MATCH(C634,Perguntas!$A$2:$A$31,0)),""))</f>
        <v/>
      </c>
      <c r="F634" s="37" t="n"/>
      <c r="G634" s="37" t="n"/>
      <c r="H634" s="53" t="n"/>
      <c r="I634" s="53" t="n"/>
      <c r="J634" s="37" t="n"/>
      <c r="K634" s="53" t="n"/>
      <c r="L634" s="53" t="n"/>
      <c r="M634" s="53" t="n"/>
      <c r="N634" s="54" t="n"/>
      <c r="O634" s="55">
        <f>IF(COUNTA(A634,C634,F634,G634)=0,"",IF(OR(A634="",C634="",F634="",G634=""),"INCOMPLETO",IF(COUNTIF(Perguntas!$A$2:$A$31,C634)=0,"ID INVÁLIDO",IF(COUNTIF(Perguntas!$A$22:$A$31,C634)&gt;0,"EXTRA",IF(INDEX(Perguntas!$C$2:$C$21,MATCH(C634,Perguntas!$A$2:$A$21,0))="","PERGUNTA VAZIA",IF(COUNTIFS(Plataformas!$A$2:$A$7,F634,Plataformas!$C$2:$C$7,"Sim")=0,"FORA DO PLANO",IF(COUNTIFS($B$2:B634,B634,$C$2:C634,C634,$F$2:F634,F634)&gt;1,"DUPLICADO","OK")))))))</f>
        <v/>
      </c>
    </row>
    <row r="635" ht="15" customHeight="1" s="22">
      <c r="A635" s="38" t="n"/>
      <c r="B635" s="56">
        <f>IF(A635="","",DATE(YEAR(A635),MONTH(A635),1))</f>
        <v/>
      </c>
      <c r="C635" s="37" t="n"/>
      <c r="D635" s="43">
        <f>IF(C635="","",IFERROR(INDEX(Perguntas!$B$2:$B$31,MATCH(C635,Perguntas!$A$2:$A$31,0)),"ID inválido"))</f>
        <v/>
      </c>
      <c r="E635" s="43">
        <f>IF(C635="","",IFERROR(INDEX(Perguntas!$C$2:$C$31,MATCH(C635,Perguntas!$A$2:$A$31,0)),""))</f>
        <v/>
      </c>
      <c r="F635" s="37" t="n"/>
      <c r="G635" s="37" t="n"/>
      <c r="H635" s="53" t="n"/>
      <c r="I635" s="53" t="n"/>
      <c r="J635" s="37" t="n"/>
      <c r="K635" s="53" t="n"/>
      <c r="L635" s="53" t="n"/>
      <c r="M635" s="53" t="n"/>
      <c r="N635" s="54" t="n"/>
      <c r="O635" s="57">
        <f>IF(COUNTA(A635,C635,F635,G635)=0,"",IF(OR(A635="",C635="",F635="",G635=""),"INCOMPLETO",IF(COUNTIF(Perguntas!$A$2:$A$31,C635)=0,"ID INVÁLIDO",IF(COUNTIF(Perguntas!$A$22:$A$31,C635)&gt;0,"EXTRA",IF(INDEX(Perguntas!$C$2:$C$21,MATCH(C635,Perguntas!$A$2:$A$21,0))="","PERGUNTA VAZIA",IF(COUNTIFS(Plataformas!$A$2:$A$7,F635,Plataformas!$C$2:$C$7,"Sim")=0,"FORA DO PLANO",IF(COUNTIFS($B$2:B635,B635,$C$2:C635,C635,$F$2:F635,F635)&gt;1,"DUPLICADO","OK")))))))</f>
        <v/>
      </c>
    </row>
    <row r="636" ht="15" customHeight="1" s="22">
      <c r="A636" s="38" t="n"/>
      <c r="B636" s="52">
        <f>IF(A636="","",DATE(YEAR(A636),MONTH(A636),1))</f>
        <v/>
      </c>
      <c r="C636" s="37" t="n"/>
      <c r="D636" s="42">
        <f>IF(C636="","",IFERROR(INDEX(Perguntas!$B$2:$B$31,MATCH(C636,Perguntas!$A$2:$A$31,0)),"ID inválido"))</f>
        <v/>
      </c>
      <c r="E636" s="42">
        <f>IF(C636="","",IFERROR(INDEX(Perguntas!$C$2:$C$31,MATCH(C636,Perguntas!$A$2:$A$31,0)),""))</f>
        <v/>
      </c>
      <c r="F636" s="37" t="n"/>
      <c r="G636" s="37" t="n"/>
      <c r="H636" s="53" t="n"/>
      <c r="I636" s="53" t="n"/>
      <c r="J636" s="37" t="n"/>
      <c r="K636" s="53" t="n"/>
      <c r="L636" s="53" t="n"/>
      <c r="M636" s="53" t="n"/>
      <c r="N636" s="54" t="n"/>
      <c r="O636" s="55">
        <f>IF(COUNTA(A636,C636,F636,G636)=0,"",IF(OR(A636="",C636="",F636="",G636=""),"INCOMPLETO",IF(COUNTIF(Perguntas!$A$2:$A$31,C636)=0,"ID INVÁLIDO",IF(COUNTIF(Perguntas!$A$22:$A$31,C636)&gt;0,"EXTRA",IF(INDEX(Perguntas!$C$2:$C$21,MATCH(C636,Perguntas!$A$2:$A$21,0))="","PERGUNTA VAZIA",IF(COUNTIFS(Plataformas!$A$2:$A$7,F636,Plataformas!$C$2:$C$7,"Sim")=0,"FORA DO PLANO",IF(COUNTIFS($B$2:B636,B636,$C$2:C636,C636,$F$2:F636,F636)&gt;1,"DUPLICADO","OK")))))))</f>
        <v/>
      </c>
    </row>
    <row r="637" ht="15" customHeight="1" s="22">
      <c r="A637" s="38" t="n"/>
      <c r="B637" s="56">
        <f>IF(A637="","",DATE(YEAR(A637),MONTH(A637),1))</f>
        <v/>
      </c>
      <c r="C637" s="37" t="n"/>
      <c r="D637" s="43">
        <f>IF(C637="","",IFERROR(INDEX(Perguntas!$B$2:$B$31,MATCH(C637,Perguntas!$A$2:$A$31,0)),"ID inválido"))</f>
        <v/>
      </c>
      <c r="E637" s="43">
        <f>IF(C637="","",IFERROR(INDEX(Perguntas!$C$2:$C$31,MATCH(C637,Perguntas!$A$2:$A$31,0)),""))</f>
        <v/>
      </c>
      <c r="F637" s="37" t="n"/>
      <c r="G637" s="37" t="n"/>
      <c r="H637" s="53" t="n"/>
      <c r="I637" s="53" t="n"/>
      <c r="J637" s="37" t="n"/>
      <c r="K637" s="53" t="n"/>
      <c r="L637" s="53" t="n"/>
      <c r="M637" s="53" t="n"/>
      <c r="N637" s="54" t="n"/>
      <c r="O637" s="57">
        <f>IF(COUNTA(A637,C637,F637,G637)=0,"",IF(OR(A637="",C637="",F637="",G637=""),"INCOMPLETO",IF(COUNTIF(Perguntas!$A$2:$A$31,C637)=0,"ID INVÁLIDO",IF(COUNTIF(Perguntas!$A$22:$A$31,C637)&gt;0,"EXTRA",IF(INDEX(Perguntas!$C$2:$C$21,MATCH(C637,Perguntas!$A$2:$A$21,0))="","PERGUNTA VAZIA",IF(COUNTIFS(Plataformas!$A$2:$A$7,F637,Plataformas!$C$2:$C$7,"Sim")=0,"FORA DO PLANO",IF(COUNTIFS($B$2:B637,B637,$C$2:C637,C637,$F$2:F637,F637)&gt;1,"DUPLICADO","OK")))))))</f>
        <v/>
      </c>
    </row>
    <row r="638" ht="15" customHeight="1" s="22">
      <c r="A638" s="38" t="n"/>
      <c r="B638" s="52">
        <f>IF(A638="","",DATE(YEAR(A638),MONTH(A638),1))</f>
        <v/>
      </c>
      <c r="C638" s="37" t="n"/>
      <c r="D638" s="42">
        <f>IF(C638="","",IFERROR(INDEX(Perguntas!$B$2:$B$31,MATCH(C638,Perguntas!$A$2:$A$31,0)),"ID inválido"))</f>
        <v/>
      </c>
      <c r="E638" s="42">
        <f>IF(C638="","",IFERROR(INDEX(Perguntas!$C$2:$C$31,MATCH(C638,Perguntas!$A$2:$A$31,0)),""))</f>
        <v/>
      </c>
      <c r="F638" s="37" t="n"/>
      <c r="G638" s="37" t="n"/>
      <c r="H638" s="53" t="n"/>
      <c r="I638" s="53" t="n"/>
      <c r="J638" s="37" t="n"/>
      <c r="K638" s="53" t="n"/>
      <c r="L638" s="53" t="n"/>
      <c r="M638" s="53" t="n"/>
      <c r="N638" s="54" t="n"/>
      <c r="O638" s="55">
        <f>IF(COUNTA(A638,C638,F638,G638)=0,"",IF(OR(A638="",C638="",F638="",G638=""),"INCOMPLETO",IF(COUNTIF(Perguntas!$A$2:$A$31,C638)=0,"ID INVÁLIDO",IF(COUNTIF(Perguntas!$A$22:$A$31,C638)&gt;0,"EXTRA",IF(INDEX(Perguntas!$C$2:$C$21,MATCH(C638,Perguntas!$A$2:$A$21,0))="","PERGUNTA VAZIA",IF(COUNTIFS(Plataformas!$A$2:$A$7,F638,Plataformas!$C$2:$C$7,"Sim")=0,"FORA DO PLANO",IF(COUNTIFS($B$2:B638,B638,$C$2:C638,C638,$F$2:F638,F638)&gt;1,"DUPLICADO","OK")))))))</f>
        <v/>
      </c>
    </row>
    <row r="639" ht="15" customHeight="1" s="22">
      <c r="A639" s="38" t="n"/>
      <c r="B639" s="56">
        <f>IF(A639="","",DATE(YEAR(A639),MONTH(A639),1))</f>
        <v/>
      </c>
      <c r="C639" s="37" t="n"/>
      <c r="D639" s="43">
        <f>IF(C639="","",IFERROR(INDEX(Perguntas!$B$2:$B$31,MATCH(C639,Perguntas!$A$2:$A$31,0)),"ID inválido"))</f>
        <v/>
      </c>
      <c r="E639" s="43">
        <f>IF(C639="","",IFERROR(INDEX(Perguntas!$C$2:$C$31,MATCH(C639,Perguntas!$A$2:$A$31,0)),""))</f>
        <v/>
      </c>
      <c r="F639" s="37" t="n"/>
      <c r="G639" s="37" t="n"/>
      <c r="H639" s="53" t="n"/>
      <c r="I639" s="53" t="n"/>
      <c r="J639" s="37" t="n"/>
      <c r="K639" s="53" t="n"/>
      <c r="L639" s="53" t="n"/>
      <c r="M639" s="53" t="n"/>
      <c r="N639" s="54" t="n"/>
      <c r="O639" s="57">
        <f>IF(COUNTA(A639,C639,F639,G639)=0,"",IF(OR(A639="",C639="",F639="",G639=""),"INCOMPLETO",IF(COUNTIF(Perguntas!$A$2:$A$31,C639)=0,"ID INVÁLIDO",IF(COUNTIF(Perguntas!$A$22:$A$31,C639)&gt;0,"EXTRA",IF(INDEX(Perguntas!$C$2:$C$21,MATCH(C639,Perguntas!$A$2:$A$21,0))="","PERGUNTA VAZIA",IF(COUNTIFS(Plataformas!$A$2:$A$7,F639,Plataformas!$C$2:$C$7,"Sim")=0,"FORA DO PLANO",IF(COUNTIFS($B$2:B639,B639,$C$2:C639,C639,$F$2:F639,F639)&gt;1,"DUPLICADO","OK")))))))</f>
        <v/>
      </c>
    </row>
    <row r="640" ht="15" customHeight="1" s="22">
      <c r="A640" s="38" t="n"/>
      <c r="B640" s="52">
        <f>IF(A640="","",DATE(YEAR(A640),MONTH(A640),1))</f>
        <v/>
      </c>
      <c r="C640" s="37" t="n"/>
      <c r="D640" s="42">
        <f>IF(C640="","",IFERROR(INDEX(Perguntas!$B$2:$B$31,MATCH(C640,Perguntas!$A$2:$A$31,0)),"ID inválido"))</f>
        <v/>
      </c>
      <c r="E640" s="42">
        <f>IF(C640="","",IFERROR(INDEX(Perguntas!$C$2:$C$31,MATCH(C640,Perguntas!$A$2:$A$31,0)),""))</f>
        <v/>
      </c>
      <c r="F640" s="37" t="n"/>
      <c r="G640" s="37" t="n"/>
      <c r="H640" s="53" t="n"/>
      <c r="I640" s="53" t="n"/>
      <c r="J640" s="37" t="n"/>
      <c r="K640" s="53" t="n"/>
      <c r="L640" s="53" t="n"/>
      <c r="M640" s="53" t="n"/>
      <c r="N640" s="54" t="n"/>
      <c r="O640" s="55">
        <f>IF(COUNTA(A640,C640,F640,G640)=0,"",IF(OR(A640="",C640="",F640="",G640=""),"INCOMPLETO",IF(COUNTIF(Perguntas!$A$2:$A$31,C640)=0,"ID INVÁLIDO",IF(COUNTIF(Perguntas!$A$22:$A$31,C640)&gt;0,"EXTRA",IF(INDEX(Perguntas!$C$2:$C$21,MATCH(C640,Perguntas!$A$2:$A$21,0))="","PERGUNTA VAZIA",IF(COUNTIFS(Plataformas!$A$2:$A$7,F640,Plataformas!$C$2:$C$7,"Sim")=0,"FORA DO PLANO",IF(COUNTIFS($B$2:B640,B640,$C$2:C640,C640,$F$2:F640,F640)&gt;1,"DUPLICADO","OK")))))))</f>
        <v/>
      </c>
    </row>
    <row r="641" ht="15" customHeight="1" s="22">
      <c r="A641" s="38" t="n"/>
      <c r="B641" s="56">
        <f>IF(A641="","",DATE(YEAR(A641),MONTH(A641),1))</f>
        <v/>
      </c>
      <c r="C641" s="37" t="n"/>
      <c r="D641" s="43">
        <f>IF(C641="","",IFERROR(INDEX(Perguntas!$B$2:$B$31,MATCH(C641,Perguntas!$A$2:$A$31,0)),"ID inválido"))</f>
        <v/>
      </c>
      <c r="E641" s="43">
        <f>IF(C641="","",IFERROR(INDEX(Perguntas!$C$2:$C$31,MATCH(C641,Perguntas!$A$2:$A$31,0)),""))</f>
        <v/>
      </c>
      <c r="F641" s="37" t="n"/>
      <c r="G641" s="37" t="n"/>
      <c r="H641" s="53" t="n"/>
      <c r="I641" s="53" t="n"/>
      <c r="J641" s="37" t="n"/>
      <c r="K641" s="53" t="n"/>
      <c r="L641" s="53" t="n"/>
      <c r="M641" s="53" t="n"/>
      <c r="N641" s="54" t="n"/>
      <c r="O641" s="57">
        <f>IF(COUNTA(A641,C641,F641,G641)=0,"",IF(OR(A641="",C641="",F641="",G641=""),"INCOMPLETO",IF(COUNTIF(Perguntas!$A$2:$A$31,C641)=0,"ID INVÁLIDO",IF(COUNTIF(Perguntas!$A$22:$A$31,C641)&gt;0,"EXTRA",IF(INDEX(Perguntas!$C$2:$C$21,MATCH(C641,Perguntas!$A$2:$A$21,0))="","PERGUNTA VAZIA",IF(COUNTIFS(Plataformas!$A$2:$A$7,F641,Plataformas!$C$2:$C$7,"Sim")=0,"FORA DO PLANO",IF(COUNTIFS($B$2:B641,B641,$C$2:C641,C641,$F$2:F641,F641)&gt;1,"DUPLICADO","OK")))))))</f>
        <v/>
      </c>
    </row>
    <row r="642" ht="15" customHeight="1" s="22">
      <c r="A642" s="38" t="n"/>
      <c r="B642" s="52">
        <f>IF(A642="","",DATE(YEAR(A642),MONTH(A642),1))</f>
        <v/>
      </c>
      <c r="C642" s="37" t="n"/>
      <c r="D642" s="42">
        <f>IF(C642="","",IFERROR(INDEX(Perguntas!$B$2:$B$31,MATCH(C642,Perguntas!$A$2:$A$31,0)),"ID inválido"))</f>
        <v/>
      </c>
      <c r="E642" s="42">
        <f>IF(C642="","",IFERROR(INDEX(Perguntas!$C$2:$C$31,MATCH(C642,Perguntas!$A$2:$A$31,0)),""))</f>
        <v/>
      </c>
      <c r="F642" s="37" t="n"/>
      <c r="G642" s="37" t="n"/>
      <c r="H642" s="53" t="n"/>
      <c r="I642" s="53" t="n"/>
      <c r="J642" s="37" t="n"/>
      <c r="K642" s="53" t="n"/>
      <c r="L642" s="53" t="n"/>
      <c r="M642" s="53" t="n"/>
      <c r="N642" s="54" t="n"/>
      <c r="O642" s="55">
        <f>IF(COUNTA(A642,C642,F642,G642)=0,"",IF(OR(A642="",C642="",F642="",G642=""),"INCOMPLETO",IF(COUNTIF(Perguntas!$A$2:$A$31,C642)=0,"ID INVÁLIDO",IF(COUNTIF(Perguntas!$A$22:$A$31,C642)&gt;0,"EXTRA",IF(INDEX(Perguntas!$C$2:$C$21,MATCH(C642,Perguntas!$A$2:$A$21,0))="","PERGUNTA VAZIA",IF(COUNTIFS(Plataformas!$A$2:$A$7,F642,Plataformas!$C$2:$C$7,"Sim")=0,"FORA DO PLANO",IF(COUNTIFS($B$2:B642,B642,$C$2:C642,C642,$F$2:F642,F642)&gt;1,"DUPLICADO","OK")))))))</f>
        <v/>
      </c>
    </row>
    <row r="643" ht="15" customHeight="1" s="22">
      <c r="A643" s="38" t="n"/>
      <c r="B643" s="56">
        <f>IF(A643="","",DATE(YEAR(A643),MONTH(A643),1))</f>
        <v/>
      </c>
      <c r="C643" s="37" t="n"/>
      <c r="D643" s="43">
        <f>IF(C643="","",IFERROR(INDEX(Perguntas!$B$2:$B$31,MATCH(C643,Perguntas!$A$2:$A$31,0)),"ID inválido"))</f>
        <v/>
      </c>
      <c r="E643" s="43">
        <f>IF(C643="","",IFERROR(INDEX(Perguntas!$C$2:$C$31,MATCH(C643,Perguntas!$A$2:$A$31,0)),""))</f>
        <v/>
      </c>
      <c r="F643" s="37" t="n"/>
      <c r="G643" s="37" t="n"/>
      <c r="H643" s="53" t="n"/>
      <c r="I643" s="53" t="n"/>
      <c r="J643" s="37" t="n"/>
      <c r="K643" s="53" t="n"/>
      <c r="L643" s="53" t="n"/>
      <c r="M643" s="53" t="n"/>
      <c r="N643" s="54" t="n"/>
      <c r="O643" s="57">
        <f>IF(COUNTA(A643,C643,F643,G643)=0,"",IF(OR(A643="",C643="",F643="",G643=""),"INCOMPLETO",IF(COUNTIF(Perguntas!$A$2:$A$31,C643)=0,"ID INVÁLIDO",IF(COUNTIF(Perguntas!$A$22:$A$31,C643)&gt;0,"EXTRA",IF(INDEX(Perguntas!$C$2:$C$21,MATCH(C643,Perguntas!$A$2:$A$21,0))="","PERGUNTA VAZIA",IF(COUNTIFS(Plataformas!$A$2:$A$7,F643,Plataformas!$C$2:$C$7,"Sim")=0,"FORA DO PLANO",IF(COUNTIFS($B$2:B643,B643,$C$2:C643,C643,$F$2:F643,F643)&gt;1,"DUPLICADO","OK")))))))</f>
        <v/>
      </c>
    </row>
    <row r="644" ht="15" customHeight="1" s="22">
      <c r="A644" s="38" t="n"/>
      <c r="B644" s="52">
        <f>IF(A644="","",DATE(YEAR(A644),MONTH(A644),1))</f>
        <v/>
      </c>
      <c r="C644" s="37" t="n"/>
      <c r="D644" s="42">
        <f>IF(C644="","",IFERROR(INDEX(Perguntas!$B$2:$B$31,MATCH(C644,Perguntas!$A$2:$A$31,0)),"ID inválido"))</f>
        <v/>
      </c>
      <c r="E644" s="42">
        <f>IF(C644="","",IFERROR(INDEX(Perguntas!$C$2:$C$31,MATCH(C644,Perguntas!$A$2:$A$31,0)),""))</f>
        <v/>
      </c>
      <c r="F644" s="37" t="n"/>
      <c r="G644" s="37" t="n"/>
      <c r="H644" s="53" t="n"/>
      <c r="I644" s="53" t="n"/>
      <c r="J644" s="37" t="n"/>
      <c r="K644" s="53" t="n"/>
      <c r="L644" s="53" t="n"/>
      <c r="M644" s="53" t="n"/>
      <c r="N644" s="54" t="n"/>
      <c r="O644" s="55">
        <f>IF(COUNTA(A644,C644,F644,G644)=0,"",IF(OR(A644="",C644="",F644="",G644=""),"INCOMPLETO",IF(COUNTIF(Perguntas!$A$2:$A$31,C644)=0,"ID INVÁLIDO",IF(COUNTIF(Perguntas!$A$22:$A$31,C644)&gt;0,"EXTRA",IF(INDEX(Perguntas!$C$2:$C$21,MATCH(C644,Perguntas!$A$2:$A$21,0))="","PERGUNTA VAZIA",IF(COUNTIFS(Plataformas!$A$2:$A$7,F644,Plataformas!$C$2:$C$7,"Sim")=0,"FORA DO PLANO",IF(COUNTIFS($B$2:B644,B644,$C$2:C644,C644,$F$2:F644,F644)&gt;1,"DUPLICADO","OK")))))))</f>
        <v/>
      </c>
    </row>
    <row r="645" ht="15" customHeight="1" s="22">
      <c r="A645" s="38" t="n"/>
      <c r="B645" s="56">
        <f>IF(A645="","",DATE(YEAR(A645),MONTH(A645),1))</f>
        <v/>
      </c>
      <c r="C645" s="37" t="n"/>
      <c r="D645" s="43">
        <f>IF(C645="","",IFERROR(INDEX(Perguntas!$B$2:$B$31,MATCH(C645,Perguntas!$A$2:$A$31,0)),"ID inválido"))</f>
        <v/>
      </c>
      <c r="E645" s="43">
        <f>IF(C645="","",IFERROR(INDEX(Perguntas!$C$2:$C$31,MATCH(C645,Perguntas!$A$2:$A$31,0)),""))</f>
        <v/>
      </c>
      <c r="F645" s="37" t="n"/>
      <c r="G645" s="37" t="n"/>
      <c r="H645" s="53" t="n"/>
      <c r="I645" s="53" t="n"/>
      <c r="J645" s="37" t="n"/>
      <c r="K645" s="53" t="n"/>
      <c r="L645" s="53" t="n"/>
      <c r="M645" s="53" t="n"/>
      <c r="N645" s="54" t="n"/>
      <c r="O645" s="57">
        <f>IF(COUNTA(A645,C645,F645,G645)=0,"",IF(OR(A645="",C645="",F645="",G645=""),"INCOMPLETO",IF(COUNTIF(Perguntas!$A$2:$A$31,C645)=0,"ID INVÁLIDO",IF(COUNTIF(Perguntas!$A$22:$A$31,C645)&gt;0,"EXTRA",IF(INDEX(Perguntas!$C$2:$C$21,MATCH(C645,Perguntas!$A$2:$A$21,0))="","PERGUNTA VAZIA",IF(COUNTIFS(Plataformas!$A$2:$A$7,F645,Plataformas!$C$2:$C$7,"Sim")=0,"FORA DO PLANO",IF(COUNTIFS($B$2:B645,B645,$C$2:C645,C645,$F$2:F645,F645)&gt;1,"DUPLICADO","OK")))))))</f>
        <v/>
      </c>
    </row>
    <row r="646" ht="15" customHeight="1" s="22">
      <c r="A646" s="38" t="n"/>
      <c r="B646" s="52">
        <f>IF(A646="","",DATE(YEAR(A646),MONTH(A646),1))</f>
        <v/>
      </c>
      <c r="C646" s="37" t="n"/>
      <c r="D646" s="42">
        <f>IF(C646="","",IFERROR(INDEX(Perguntas!$B$2:$B$31,MATCH(C646,Perguntas!$A$2:$A$31,0)),"ID inválido"))</f>
        <v/>
      </c>
      <c r="E646" s="42">
        <f>IF(C646="","",IFERROR(INDEX(Perguntas!$C$2:$C$31,MATCH(C646,Perguntas!$A$2:$A$31,0)),""))</f>
        <v/>
      </c>
      <c r="F646" s="37" t="n"/>
      <c r="G646" s="37" t="n"/>
      <c r="H646" s="53" t="n"/>
      <c r="I646" s="53" t="n"/>
      <c r="J646" s="37" t="n"/>
      <c r="K646" s="53" t="n"/>
      <c r="L646" s="53" t="n"/>
      <c r="M646" s="53" t="n"/>
      <c r="N646" s="54" t="n"/>
      <c r="O646" s="55">
        <f>IF(COUNTA(A646,C646,F646,G646)=0,"",IF(OR(A646="",C646="",F646="",G646=""),"INCOMPLETO",IF(COUNTIF(Perguntas!$A$2:$A$31,C646)=0,"ID INVÁLIDO",IF(COUNTIF(Perguntas!$A$22:$A$31,C646)&gt;0,"EXTRA",IF(INDEX(Perguntas!$C$2:$C$21,MATCH(C646,Perguntas!$A$2:$A$21,0))="","PERGUNTA VAZIA",IF(COUNTIFS(Plataformas!$A$2:$A$7,F646,Plataformas!$C$2:$C$7,"Sim")=0,"FORA DO PLANO",IF(COUNTIFS($B$2:B646,B646,$C$2:C646,C646,$F$2:F646,F646)&gt;1,"DUPLICADO","OK")))))))</f>
        <v/>
      </c>
    </row>
    <row r="647" ht="15" customHeight="1" s="22">
      <c r="A647" s="38" t="n"/>
      <c r="B647" s="56">
        <f>IF(A647="","",DATE(YEAR(A647),MONTH(A647),1))</f>
        <v/>
      </c>
      <c r="C647" s="37" t="n"/>
      <c r="D647" s="43">
        <f>IF(C647="","",IFERROR(INDEX(Perguntas!$B$2:$B$31,MATCH(C647,Perguntas!$A$2:$A$31,0)),"ID inválido"))</f>
        <v/>
      </c>
      <c r="E647" s="43">
        <f>IF(C647="","",IFERROR(INDEX(Perguntas!$C$2:$C$31,MATCH(C647,Perguntas!$A$2:$A$31,0)),""))</f>
        <v/>
      </c>
      <c r="F647" s="37" t="n"/>
      <c r="G647" s="37" t="n"/>
      <c r="H647" s="53" t="n"/>
      <c r="I647" s="53" t="n"/>
      <c r="J647" s="37" t="n"/>
      <c r="K647" s="53" t="n"/>
      <c r="L647" s="53" t="n"/>
      <c r="M647" s="53" t="n"/>
      <c r="N647" s="54" t="n"/>
      <c r="O647" s="57">
        <f>IF(COUNTA(A647,C647,F647,G647)=0,"",IF(OR(A647="",C647="",F647="",G647=""),"INCOMPLETO",IF(COUNTIF(Perguntas!$A$2:$A$31,C647)=0,"ID INVÁLIDO",IF(COUNTIF(Perguntas!$A$22:$A$31,C647)&gt;0,"EXTRA",IF(INDEX(Perguntas!$C$2:$C$21,MATCH(C647,Perguntas!$A$2:$A$21,0))="","PERGUNTA VAZIA",IF(COUNTIFS(Plataformas!$A$2:$A$7,F647,Plataformas!$C$2:$C$7,"Sim")=0,"FORA DO PLANO",IF(COUNTIFS($B$2:B647,B647,$C$2:C647,C647,$F$2:F647,F647)&gt;1,"DUPLICADO","OK")))))))</f>
        <v/>
      </c>
    </row>
    <row r="648" ht="15" customHeight="1" s="22">
      <c r="A648" s="38" t="n"/>
      <c r="B648" s="52">
        <f>IF(A648="","",DATE(YEAR(A648),MONTH(A648),1))</f>
        <v/>
      </c>
      <c r="C648" s="37" t="n"/>
      <c r="D648" s="42">
        <f>IF(C648="","",IFERROR(INDEX(Perguntas!$B$2:$B$31,MATCH(C648,Perguntas!$A$2:$A$31,0)),"ID inválido"))</f>
        <v/>
      </c>
      <c r="E648" s="42">
        <f>IF(C648="","",IFERROR(INDEX(Perguntas!$C$2:$C$31,MATCH(C648,Perguntas!$A$2:$A$31,0)),""))</f>
        <v/>
      </c>
      <c r="F648" s="37" t="n"/>
      <c r="G648" s="37" t="n"/>
      <c r="H648" s="53" t="n"/>
      <c r="I648" s="53" t="n"/>
      <c r="J648" s="37" t="n"/>
      <c r="K648" s="53" t="n"/>
      <c r="L648" s="53" t="n"/>
      <c r="M648" s="53" t="n"/>
      <c r="N648" s="54" t="n"/>
      <c r="O648" s="55">
        <f>IF(COUNTA(A648,C648,F648,G648)=0,"",IF(OR(A648="",C648="",F648="",G648=""),"INCOMPLETO",IF(COUNTIF(Perguntas!$A$2:$A$31,C648)=0,"ID INVÁLIDO",IF(COUNTIF(Perguntas!$A$22:$A$31,C648)&gt;0,"EXTRA",IF(INDEX(Perguntas!$C$2:$C$21,MATCH(C648,Perguntas!$A$2:$A$21,0))="","PERGUNTA VAZIA",IF(COUNTIFS(Plataformas!$A$2:$A$7,F648,Plataformas!$C$2:$C$7,"Sim")=0,"FORA DO PLANO",IF(COUNTIFS($B$2:B648,B648,$C$2:C648,C648,$F$2:F648,F648)&gt;1,"DUPLICADO","OK")))))))</f>
        <v/>
      </c>
    </row>
    <row r="649" ht="15" customHeight="1" s="22">
      <c r="A649" s="38" t="n"/>
      <c r="B649" s="56">
        <f>IF(A649="","",DATE(YEAR(A649),MONTH(A649),1))</f>
        <v/>
      </c>
      <c r="C649" s="37" t="n"/>
      <c r="D649" s="43">
        <f>IF(C649="","",IFERROR(INDEX(Perguntas!$B$2:$B$31,MATCH(C649,Perguntas!$A$2:$A$31,0)),"ID inválido"))</f>
        <v/>
      </c>
      <c r="E649" s="43">
        <f>IF(C649="","",IFERROR(INDEX(Perguntas!$C$2:$C$31,MATCH(C649,Perguntas!$A$2:$A$31,0)),""))</f>
        <v/>
      </c>
      <c r="F649" s="37" t="n"/>
      <c r="G649" s="37" t="n"/>
      <c r="H649" s="53" t="n"/>
      <c r="I649" s="53" t="n"/>
      <c r="J649" s="37" t="n"/>
      <c r="K649" s="53" t="n"/>
      <c r="L649" s="53" t="n"/>
      <c r="M649" s="53" t="n"/>
      <c r="N649" s="54" t="n"/>
      <c r="O649" s="57">
        <f>IF(COUNTA(A649,C649,F649,G649)=0,"",IF(OR(A649="",C649="",F649="",G649=""),"INCOMPLETO",IF(COUNTIF(Perguntas!$A$2:$A$31,C649)=0,"ID INVÁLIDO",IF(COUNTIF(Perguntas!$A$22:$A$31,C649)&gt;0,"EXTRA",IF(INDEX(Perguntas!$C$2:$C$21,MATCH(C649,Perguntas!$A$2:$A$21,0))="","PERGUNTA VAZIA",IF(COUNTIFS(Plataformas!$A$2:$A$7,F649,Plataformas!$C$2:$C$7,"Sim")=0,"FORA DO PLANO",IF(COUNTIFS($B$2:B649,B649,$C$2:C649,C649,$F$2:F649,F649)&gt;1,"DUPLICADO","OK")))))))</f>
        <v/>
      </c>
    </row>
    <row r="650" ht="15" customHeight="1" s="22">
      <c r="A650" s="38" t="n"/>
      <c r="B650" s="52">
        <f>IF(A650="","",DATE(YEAR(A650),MONTH(A650),1))</f>
        <v/>
      </c>
      <c r="C650" s="37" t="n"/>
      <c r="D650" s="42">
        <f>IF(C650="","",IFERROR(INDEX(Perguntas!$B$2:$B$31,MATCH(C650,Perguntas!$A$2:$A$31,0)),"ID inválido"))</f>
        <v/>
      </c>
      <c r="E650" s="42">
        <f>IF(C650="","",IFERROR(INDEX(Perguntas!$C$2:$C$31,MATCH(C650,Perguntas!$A$2:$A$31,0)),""))</f>
        <v/>
      </c>
      <c r="F650" s="37" t="n"/>
      <c r="G650" s="37" t="n"/>
      <c r="H650" s="53" t="n"/>
      <c r="I650" s="53" t="n"/>
      <c r="J650" s="37" t="n"/>
      <c r="K650" s="53" t="n"/>
      <c r="L650" s="53" t="n"/>
      <c r="M650" s="53" t="n"/>
      <c r="N650" s="54" t="n"/>
      <c r="O650" s="55">
        <f>IF(COUNTA(A650,C650,F650,G650)=0,"",IF(OR(A650="",C650="",F650="",G650=""),"INCOMPLETO",IF(COUNTIF(Perguntas!$A$2:$A$31,C650)=0,"ID INVÁLIDO",IF(COUNTIF(Perguntas!$A$22:$A$31,C650)&gt;0,"EXTRA",IF(INDEX(Perguntas!$C$2:$C$21,MATCH(C650,Perguntas!$A$2:$A$21,0))="","PERGUNTA VAZIA",IF(COUNTIFS(Plataformas!$A$2:$A$7,F650,Plataformas!$C$2:$C$7,"Sim")=0,"FORA DO PLANO",IF(COUNTIFS($B$2:B650,B650,$C$2:C650,C650,$F$2:F650,F650)&gt;1,"DUPLICADO","OK")))))))</f>
        <v/>
      </c>
    </row>
    <row r="651" ht="15" customHeight="1" s="22">
      <c r="A651" s="38" t="n"/>
      <c r="B651" s="56">
        <f>IF(A651="","",DATE(YEAR(A651),MONTH(A651),1))</f>
        <v/>
      </c>
      <c r="C651" s="37" t="n"/>
      <c r="D651" s="43">
        <f>IF(C651="","",IFERROR(INDEX(Perguntas!$B$2:$B$31,MATCH(C651,Perguntas!$A$2:$A$31,0)),"ID inválido"))</f>
        <v/>
      </c>
      <c r="E651" s="43">
        <f>IF(C651="","",IFERROR(INDEX(Perguntas!$C$2:$C$31,MATCH(C651,Perguntas!$A$2:$A$31,0)),""))</f>
        <v/>
      </c>
      <c r="F651" s="37" t="n"/>
      <c r="G651" s="37" t="n"/>
      <c r="H651" s="53" t="n"/>
      <c r="I651" s="53" t="n"/>
      <c r="J651" s="37" t="n"/>
      <c r="K651" s="53" t="n"/>
      <c r="L651" s="53" t="n"/>
      <c r="M651" s="53" t="n"/>
      <c r="N651" s="54" t="n"/>
      <c r="O651" s="57">
        <f>IF(COUNTA(A651,C651,F651,G651)=0,"",IF(OR(A651="",C651="",F651="",G651=""),"INCOMPLETO",IF(COUNTIF(Perguntas!$A$2:$A$31,C651)=0,"ID INVÁLIDO",IF(COUNTIF(Perguntas!$A$22:$A$31,C651)&gt;0,"EXTRA",IF(INDEX(Perguntas!$C$2:$C$21,MATCH(C651,Perguntas!$A$2:$A$21,0))="","PERGUNTA VAZIA",IF(COUNTIFS(Plataformas!$A$2:$A$7,F651,Plataformas!$C$2:$C$7,"Sim")=0,"FORA DO PLANO",IF(COUNTIFS($B$2:B651,B651,$C$2:C651,C651,$F$2:F651,F651)&gt;1,"DUPLICADO","OK")))))))</f>
        <v/>
      </c>
    </row>
    <row r="652" ht="15" customHeight="1" s="22">
      <c r="A652" s="38" t="n"/>
      <c r="B652" s="52">
        <f>IF(A652="","",DATE(YEAR(A652),MONTH(A652),1))</f>
        <v/>
      </c>
      <c r="C652" s="37" t="n"/>
      <c r="D652" s="42">
        <f>IF(C652="","",IFERROR(INDEX(Perguntas!$B$2:$B$31,MATCH(C652,Perguntas!$A$2:$A$31,0)),"ID inválido"))</f>
        <v/>
      </c>
      <c r="E652" s="42">
        <f>IF(C652="","",IFERROR(INDEX(Perguntas!$C$2:$C$31,MATCH(C652,Perguntas!$A$2:$A$31,0)),""))</f>
        <v/>
      </c>
      <c r="F652" s="37" t="n"/>
      <c r="G652" s="37" t="n"/>
      <c r="H652" s="53" t="n"/>
      <c r="I652" s="53" t="n"/>
      <c r="J652" s="37" t="n"/>
      <c r="K652" s="53" t="n"/>
      <c r="L652" s="53" t="n"/>
      <c r="M652" s="53" t="n"/>
      <c r="N652" s="54" t="n"/>
      <c r="O652" s="55">
        <f>IF(COUNTA(A652,C652,F652,G652)=0,"",IF(OR(A652="",C652="",F652="",G652=""),"INCOMPLETO",IF(COUNTIF(Perguntas!$A$2:$A$31,C652)=0,"ID INVÁLIDO",IF(COUNTIF(Perguntas!$A$22:$A$31,C652)&gt;0,"EXTRA",IF(INDEX(Perguntas!$C$2:$C$21,MATCH(C652,Perguntas!$A$2:$A$21,0))="","PERGUNTA VAZIA",IF(COUNTIFS(Plataformas!$A$2:$A$7,F652,Plataformas!$C$2:$C$7,"Sim")=0,"FORA DO PLANO",IF(COUNTIFS($B$2:B652,B652,$C$2:C652,C652,$F$2:F652,F652)&gt;1,"DUPLICADO","OK")))))))</f>
        <v/>
      </c>
    </row>
    <row r="653" ht="15" customHeight="1" s="22">
      <c r="A653" s="38" t="n"/>
      <c r="B653" s="56">
        <f>IF(A653="","",DATE(YEAR(A653),MONTH(A653),1))</f>
        <v/>
      </c>
      <c r="C653" s="37" t="n"/>
      <c r="D653" s="43">
        <f>IF(C653="","",IFERROR(INDEX(Perguntas!$B$2:$B$31,MATCH(C653,Perguntas!$A$2:$A$31,0)),"ID inválido"))</f>
        <v/>
      </c>
      <c r="E653" s="43">
        <f>IF(C653="","",IFERROR(INDEX(Perguntas!$C$2:$C$31,MATCH(C653,Perguntas!$A$2:$A$31,0)),""))</f>
        <v/>
      </c>
      <c r="F653" s="37" t="n"/>
      <c r="G653" s="37" t="n"/>
      <c r="H653" s="53" t="n"/>
      <c r="I653" s="53" t="n"/>
      <c r="J653" s="37" t="n"/>
      <c r="K653" s="53" t="n"/>
      <c r="L653" s="53" t="n"/>
      <c r="M653" s="53" t="n"/>
      <c r="N653" s="54" t="n"/>
      <c r="O653" s="57">
        <f>IF(COUNTA(A653,C653,F653,G653)=0,"",IF(OR(A653="",C653="",F653="",G653=""),"INCOMPLETO",IF(COUNTIF(Perguntas!$A$2:$A$31,C653)=0,"ID INVÁLIDO",IF(COUNTIF(Perguntas!$A$22:$A$31,C653)&gt;0,"EXTRA",IF(INDEX(Perguntas!$C$2:$C$21,MATCH(C653,Perguntas!$A$2:$A$21,0))="","PERGUNTA VAZIA",IF(COUNTIFS(Plataformas!$A$2:$A$7,F653,Plataformas!$C$2:$C$7,"Sim")=0,"FORA DO PLANO",IF(COUNTIFS($B$2:B653,B653,$C$2:C653,C653,$F$2:F653,F653)&gt;1,"DUPLICADO","OK")))))))</f>
        <v/>
      </c>
    </row>
    <row r="654" ht="15" customHeight="1" s="22">
      <c r="A654" s="38" t="n"/>
      <c r="B654" s="52">
        <f>IF(A654="","",DATE(YEAR(A654),MONTH(A654),1))</f>
        <v/>
      </c>
      <c r="C654" s="37" t="n"/>
      <c r="D654" s="42">
        <f>IF(C654="","",IFERROR(INDEX(Perguntas!$B$2:$B$31,MATCH(C654,Perguntas!$A$2:$A$31,0)),"ID inválido"))</f>
        <v/>
      </c>
      <c r="E654" s="42">
        <f>IF(C654="","",IFERROR(INDEX(Perguntas!$C$2:$C$31,MATCH(C654,Perguntas!$A$2:$A$31,0)),""))</f>
        <v/>
      </c>
      <c r="F654" s="37" t="n"/>
      <c r="G654" s="37" t="n"/>
      <c r="H654" s="53" t="n"/>
      <c r="I654" s="53" t="n"/>
      <c r="J654" s="37" t="n"/>
      <c r="K654" s="53" t="n"/>
      <c r="L654" s="53" t="n"/>
      <c r="M654" s="53" t="n"/>
      <c r="N654" s="54" t="n"/>
      <c r="O654" s="55">
        <f>IF(COUNTA(A654,C654,F654,G654)=0,"",IF(OR(A654="",C654="",F654="",G654=""),"INCOMPLETO",IF(COUNTIF(Perguntas!$A$2:$A$31,C654)=0,"ID INVÁLIDO",IF(COUNTIF(Perguntas!$A$22:$A$31,C654)&gt;0,"EXTRA",IF(INDEX(Perguntas!$C$2:$C$21,MATCH(C654,Perguntas!$A$2:$A$21,0))="","PERGUNTA VAZIA",IF(COUNTIFS(Plataformas!$A$2:$A$7,F654,Plataformas!$C$2:$C$7,"Sim")=0,"FORA DO PLANO",IF(COUNTIFS($B$2:B654,B654,$C$2:C654,C654,$F$2:F654,F654)&gt;1,"DUPLICADO","OK")))))))</f>
        <v/>
      </c>
    </row>
    <row r="655" ht="15" customHeight="1" s="22">
      <c r="A655" s="38" t="n"/>
      <c r="B655" s="56">
        <f>IF(A655="","",DATE(YEAR(A655),MONTH(A655),1))</f>
        <v/>
      </c>
      <c r="C655" s="37" t="n"/>
      <c r="D655" s="43">
        <f>IF(C655="","",IFERROR(INDEX(Perguntas!$B$2:$B$31,MATCH(C655,Perguntas!$A$2:$A$31,0)),"ID inválido"))</f>
        <v/>
      </c>
      <c r="E655" s="43">
        <f>IF(C655="","",IFERROR(INDEX(Perguntas!$C$2:$C$31,MATCH(C655,Perguntas!$A$2:$A$31,0)),""))</f>
        <v/>
      </c>
      <c r="F655" s="37" t="n"/>
      <c r="G655" s="37" t="n"/>
      <c r="H655" s="53" t="n"/>
      <c r="I655" s="53" t="n"/>
      <c r="J655" s="37" t="n"/>
      <c r="K655" s="53" t="n"/>
      <c r="L655" s="53" t="n"/>
      <c r="M655" s="53" t="n"/>
      <c r="N655" s="54" t="n"/>
      <c r="O655" s="57">
        <f>IF(COUNTA(A655,C655,F655,G655)=0,"",IF(OR(A655="",C655="",F655="",G655=""),"INCOMPLETO",IF(COUNTIF(Perguntas!$A$2:$A$31,C655)=0,"ID INVÁLIDO",IF(COUNTIF(Perguntas!$A$22:$A$31,C655)&gt;0,"EXTRA",IF(INDEX(Perguntas!$C$2:$C$21,MATCH(C655,Perguntas!$A$2:$A$21,0))="","PERGUNTA VAZIA",IF(COUNTIFS(Plataformas!$A$2:$A$7,F655,Plataformas!$C$2:$C$7,"Sim")=0,"FORA DO PLANO",IF(COUNTIFS($B$2:B655,B655,$C$2:C655,C655,$F$2:F655,F655)&gt;1,"DUPLICADO","OK")))))))</f>
        <v/>
      </c>
    </row>
    <row r="656" ht="15" customHeight="1" s="22">
      <c r="A656" s="38" t="n"/>
      <c r="B656" s="52">
        <f>IF(A656="","",DATE(YEAR(A656),MONTH(A656),1))</f>
        <v/>
      </c>
      <c r="C656" s="37" t="n"/>
      <c r="D656" s="42">
        <f>IF(C656="","",IFERROR(INDEX(Perguntas!$B$2:$B$31,MATCH(C656,Perguntas!$A$2:$A$31,0)),"ID inválido"))</f>
        <v/>
      </c>
      <c r="E656" s="42">
        <f>IF(C656="","",IFERROR(INDEX(Perguntas!$C$2:$C$31,MATCH(C656,Perguntas!$A$2:$A$31,0)),""))</f>
        <v/>
      </c>
      <c r="F656" s="37" t="n"/>
      <c r="G656" s="37" t="n"/>
      <c r="H656" s="53" t="n"/>
      <c r="I656" s="53" t="n"/>
      <c r="J656" s="37" t="n"/>
      <c r="K656" s="53" t="n"/>
      <c r="L656" s="53" t="n"/>
      <c r="M656" s="53" t="n"/>
      <c r="N656" s="54" t="n"/>
      <c r="O656" s="55">
        <f>IF(COUNTA(A656,C656,F656,G656)=0,"",IF(OR(A656="",C656="",F656="",G656=""),"INCOMPLETO",IF(COUNTIF(Perguntas!$A$2:$A$31,C656)=0,"ID INVÁLIDO",IF(COUNTIF(Perguntas!$A$22:$A$31,C656)&gt;0,"EXTRA",IF(INDEX(Perguntas!$C$2:$C$21,MATCH(C656,Perguntas!$A$2:$A$21,0))="","PERGUNTA VAZIA",IF(COUNTIFS(Plataformas!$A$2:$A$7,F656,Plataformas!$C$2:$C$7,"Sim")=0,"FORA DO PLANO",IF(COUNTIFS($B$2:B656,B656,$C$2:C656,C656,$F$2:F656,F656)&gt;1,"DUPLICADO","OK")))))))</f>
        <v/>
      </c>
    </row>
    <row r="657" ht="15" customHeight="1" s="22">
      <c r="A657" s="38" t="n"/>
      <c r="B657" s="56">
        <f>IF(A657="","",DATE(YEAR(A657),MONTH(A657),1))</f>
        <v/>
      </c>
      <c r="C657" s="37" t="n"/>
      <c r="D657" s="43">
        <f>IF(C657="","",IFERROR(INDEX(Perguntas!$B$2:$B$31,MATCH(C657,Perguntas!$A$2:$A$31,0)),"ID inválido"))</f>
        <v/>
      </c>
      <c r="E657" s="43">
        <f>IF(C657="","",IFERROR(INDEX(Perguntas!$C$2:$C$31,MATCH(C657,Perguntas!$A$2:$A$31,0)),""))</f>
        <v/>
      </c>
      <c r="F657" s="37" t="n"/>
      <c r="G657" s="37" t="n"/>
      <c r="H657" s="53" t="n"/>
      <c r="I657" s="53" t="n"/>
      <c r="J657" s="37" t="n"/>
      <c r="K657" s="53" t="n"/>
      <c r="L657" s="53" t="n"/>
      <c r="M657" s="53" t="n"/>
      <c r="N657" s="54" t="n"/>
      <c r="O657" s="57">
        <f>IF(COUNTA(A657,C657,F657,G657)=0,"",IF(OR(A657="",C657="",F657="",G657=""),"INCOMPLETO",IF(COUNTIF(Perguntas!$A$2:$A$31,C657)=0,"ID INVÁLIDO",IF(COUNTIF(Perguntas!$A$22:$A$31,C657)&gt;0,"EXTRA",IF(INDEX(Perguntas!$C$2:$C$21,MATCH(C657,Perguntas!$A$2:$A$21,0))="","PERGUNTA VAZIA",IF(COUNTIFS(Plataformas!$A$2:$A$7,F657,Plataformas!$C$2:$C$7,"Sim")=0,"FORA DO PLANO",IF(COUNTIFS($B$2:B657,B657,$C$2:C657,C657,$F$2:F657,F657)&gt;1,"DUPLICADO","OK")))))))</f>
        <v/>
      </c>
    </row>
    <row r="658" ht="15" customHeight="1" s="22">
      <c r="A658" s="38" t="n"/>
      <c r="B658" s="52">
        <f>IF(A658="","",DATE(YEAR(A658),MONTH(A658),1))</f>
        <v/>
      </c>
      <c r="C658" s="37" t="n"/>
      <c r="D658" s="42">
        <f>IF(C658="","",IFERROR(INDEX(Perguntas!$B$2:$B$31,MATCH(C658,Perguntas!$A$2:$A$31,0)),"ID inválido"))</f>
        <v/>
      </c>
      <c r="E658" s="42">
        <f>IF(C658="","",IFERROR(INDEX(Perguntas!$C$2:$C$31,MATCH(C658,Perguntas!$A$2:$A$31,0)),""))</f>
        <v/>
      </c>
      <c r="F658" s="37" t="n"/>
      <c r="G658" s="37" t="n"/>
      <c r="H658" s="53" t="n"/>
      <c r="I658" s="53" t="n"/>
      <c r="J658" s="37" t="n"/>
      <c r="K658" s="53" t="n"/>
      <c r="L658" s="53" t="n"/>
      <c r="M658" s="53" t="n"/>
      <c r="N658" s="54" t="n"/>
      <c r="O658" s="55">
        <f>IF(COUNTA(A658,C658,F658,G658)=0,"",IF(OR(A658="",C658="",F658="",G658=""),"INCOMPLETO",IF(COUNTIF(Perguntas!$A$2:$A$31,C658)=0,"ID INVÁLIDO",IF(COUNTIF(Perguntas!$A$22:$A$31,C658)&gt;0,"EXTRA",IF(INDEX(Perguntas!$C$2:$C$21,MATCH(C658,Perguntas!$A$2:$A$21,0))="","PERGUNTA VAZIA",IF(COUNTIFS(Plataformas!$A$2:$A$7,F658,Plataformas!$C$2:$C$7,"Sim")=0,"FORA DO PLANO",IF(COUNTIFS($B$2:B658,B658,$C$2:C658,C658,$F$2:F658,F658)&gt;1,"DUPLICADO","OK")))))))</f>
        <v/>
      </c>
    </row>
    <row r="659" ht="15" customHeight="1" s="22">
      <c r="A659" s="38" t="n"/>
      <c r="B659" s="56">
        <f>IF(A659="","",DATE(YEAR(A659),MONTH(A659),1))</f>
        <v/>
      </c>
      <c r="C659" s="37" t="n"/>
      <c r="D659" s="43">
        <f>IF(C659="","",IFERROR(INDEX(Perguntas!$B$2:$B$31,MATCH(C659,Perguntas!$A$2:$A$31,0)),"ID inválido"))</f>
        <v/>
      </c>
      <c r="E659" s="43">
        <f>IF(C659="","",IFERROR(INDEX(Perguntas!$C$2:$C$31,MATCH(C659,Perguntas!$A$2:$A$31,0)),""))</f>
        <v/>
      </c>
      <c r="F659" s="37" t="n"/>
      <c r="G659" s="37" t="n"/>
      <c r="H659" s="53" t="n"/>
      <c r="I659" s="53" t="n"/>
      <c r="J659" s="37" t="n"/>
      <c r="K659" s="53" t="n"/>
      <c r="L659" s="53" t="n"/>
      <c r="M659" s="53" t="n"/>
      <c r="N659" s="54" t="n"/>
      <c r="O659" s="57">
        <f>IF(COUNTA(A659,C659,F659,G659)=0,"",IF(OR(A659="",C659="",F659="",G659=""),"INCOMPLETO",IF(COUNTIF(Perguntas!$A$2:$A$31,C659)=0,"ID INVÁLIDO",IF(COUNTIF(Perguntas!$A$22:$A$31,C659)&gt;0,"EXTRA",IF(INDEX(Perguntas!$C$2:$C$21,MATCH(C659,Perguntas!$A$2:$A$21,0))="","PERGUNTA VAZIA",IF(COUNTIFS(Plataformas!$A$2:$A$7,F659,Plataformas!$C$2:$C$7,"Sim")=0,"FORA DO PLANO",IF(COUNTIFS($B$2:B659,B659,$C$2:C659,C659,$F$2:F659,F659)&gt;1,"DUPLICADO","OK")))))))</f>
        <v/>
      </c>
    </row>
    <row r="660" ht="15" customHeight="1" s="22">
      <c r="A660" s="38" t="n"/>
      <c r="B660" s="52">
        <f>IF(A660="","",DATE(YEAR(A660),MONTH(A660),1))</f>
        <v/>
      </c>
      <c r="C660" s="37" t="n"/>
      <c r="D660" s="42">
        <f>IF(C660="","",IFERROR(INDEX(Perguntas!$B$2:$B$31,MATCH(C660,Perguntas!$A$2:$A$31,0)),"ID inválido"))</f>
        <v/>
      </c>
      <c r="E660" s="42">
        <f>IF(C660="","",IFERROR(INDEX(Perguntas!$C$2:$C$31,MATCH(C660,Perguntas!$A$2:$A$31,0)),""))</f>
        <v/>
      </c>
      <c r="F660" s="37" t="n"/>
      <c r="G660" s="37" t="n"/>
      <c r="H660" s="53" t="n"/>
      <c r="I660" s="53" t="n"/>
      <c r="J660" s="37" t="n"/>
      <c r="K660" s="53" t="n"/>
      <c r="L660" s="53" t="n"/>
      <c r="M660" s="53" t="n"/>
      <c r="N660" s="54" t="n"/>
      <c r="O660" s="55">
        <f>IF(COUNTA(A660,C660,F660,G660)=0,"",IF(OR(A660="",C660="",F660="",G660=""),"INCOMPLETO",IF(COUNTIF(Perguntas!$A$2:$A$31,C660)=0,"ID INVÁLIDO",IF(COUNTIF(Perguntas!$A$22:$A$31,C660)&gt;0,"EXTRA",IF(INDEX(Perguntas!$C$2:$C$21,MATCH(C660,Perguntas!$A$2:$A$21,0))="","PERGUNTA VAZIA",IF(COUNTIFS(Plataformas!$A$2:$A$7,F660,Plataformas!$C$2:$C$7,"Sim")=0,"FORA DO PLANO",IF(COUNTIFS($B$2:B660,B660,$C$2:C660,C660,$F$2:F660,F660)&gt;1,"DUPLICADO","OK")))))))</f>
        <v/>
      </c>
    </row>
    <row r="661" ht="15" customHeight="1" s="22">
      <c r="A661" s="38" t="n"/>
      <c r="B661" s="56">
        <f>IF(A661="","",DATE(YEAR(A661),MONTH(A661),1))</f>
        <v/>
      </c>
      <c r="C661" s="37" t="n"/>
      <c r="D661" s="43">
        <f>IF(C661="","",IFERROR(INDEX(Perguntas!$B$2:$B$31,MATCH(C661,Perguntas!$A$2:$A$31,0)),"ID inválido"))</f>
        <v/>
      </c>
      <c r="E661" s="43">
        <f>IF(C661="","",IFERROR(INDEX(Perguntas!$C$2:$C$31,MATCH(C661,Perguntas!$A$2:$A$31,0)),""))</f>
        <v/>
      </c>
      <c r="F661" s="37" t="n"/>
      <c r="G661" s="37" t="n"/>
      <c r="H661" s="53" t="n"/>
      <c r="I661" s="53" t="n"/>
      <c r="J661" s="37" t="n"/>
      <c r="K661" s="53" t="n"/>
      <c r="L661" s="53" t="n"/>
      <c r="M661" s="53" t="n"/>
      <c r="N661" s="54" t="n"/>
      <c r="O661" s="57">
        <f>IF(COUNTA(A661,C661,F661,G661)=0,"",IF(OR(A661="",C661="",F661="",G661=""),"INCOMPLETO",IF(COUNTIF(Perguntas!$A$2:$A$31,C661)=0,"ID INVÁLIDO",IF(COUNTIF(Perguntas!$A$22:$A$31,C661)&gt;0,"EXTRA",IF(INDEX(Perguntas!$C$2:$C$21,MATCH(C661,Perguntas!$A$2:$A$21,0))="","PERGUNTA VAZIA",IF(COUNTIFS(Plataformas!$A$2:$A$7,F661,Plataformas!$C$2:$C$7,"Sim")=0,"FORA DO PLANO",IF(COUNTIFS($B$2:B661,B661,$C$2:C661,C661,$F$2:F661,F661)&gt;1,"DUPLICADO","OK")))))))</f>
        <v/>
      </c>
    </row>
    <row r="662" ht="15" customHeight="1" s="22">
      <c r="A662" s="38" t="n"/>
      <c r="B662" s="52">
        <f>IF(A662="","",DATE(YEAR(A662),MONTH(A662),1))</f>
        <v/>
      </c>
      <c r="C662" s="37" t="n"/>
      <c r="D662" s="42">
        <f>IF(C662="","",IFERROR(INDEX(Perguntas!$B$2:$B$31,MATCH(C662,Perguntas!$A$2:$A$31,0)),"ID inválido"))</f>
        <v/>
      </c>
      <c r="E662" s="42">
        <f>IF(C662="","",IFERROR(INDEX(Perguntas!$C$2:$C$31,MATCH(C662,Perguntas!$A$2:$A$31,0)),""))</f>
        <v/>
      </c>
      <c r="F662" s="37" t="n"/>
      <c r="G662" s="37" t="n"/>
      <c r="H662" s="53" t="n"/>
      <c r="I662" s="53" t="n"/>
      <c r="J662" s="37" t="n"/>
      <c r="K662" s="53" t="n"/>
      <c r="L662" s="53" t="n"/>
      <c r="M662" s="53" t="n"/>
      <c r="N662" s="54" t="n"/>
      <c r="O662" s="55">
        <f>IF(COUNTA(A662,C662,F662,G662)=0,"",IF(OR(A662="",C662="",F662="",G662=""),"INCOMPLETO",IF(COUNTIF(Perguntas!$A$2:$A$31,C662)=0,"ID INVÁLIDO",IF(COUNTIF(Perguntas!$A$22:$A$31,C662)&gt;0,"EXTRA",IF(INDEX(Perguntas!$C$2:$C$21,MATCH(C662,Perguntas!$A$2:$A$21,0))="","PERGUNTA VAZIA",IF(COUNTIFS(Plataformas!$A$2:$A$7,F662,Plataformas!$C$2:$C$7,"Sim")=0,"FORA DO PLANO",IF(COUNTIFS($B$2:B662,B662,$C$2:C662,C662,$F$2:F662,F662)&gt;1,"DUPLICADO","OK")))))))</f>
        <v/>
      </c>
    </row>
    <row r="663" ht="15" customHeight="1" s="22">
      <c r="A663" s="38" t="n"/>
      <c r="B663" s="56">
        <f>IF(A663="","",DATE(YEAR(A663),MONTH(A663),1))</f>
        <v/>
      </c>
      <c r="C663" s="37" t="n"/>
      <c r="D663" s="43">
        <f>IF(C663="","",IFERROR(INDEX(Perguntas!$B$2:$B$31,MATCH(C663,Perguntas!$A$2:$A$31,0)),"ID inválido"))</f>
        <v/>
      </c>
      <c r="E663" s="43">
        <f>IF(C663="","",IFERROR(INDEX(Perguntas!$C$2:$C$31,MATCH(C663,Perguntas!$A$2:$A$31,0)),""))</f>
        <v/>
      </c>
      <c r="F663" s="37" t="n"/>
      <c r="G663" s="37" t="n"/>
      <c r="H663" s="53" t="n"/>
      <c r="I663" s="53" t="n"/>
      <c r="J663" s="37" t="n"/>
      <c r="K663" s="53" t="n"/>
      <c r="L663" s="53" t="n"/>
      <c r="M663" s="53" t="n"/>
      <c r="N663" s="54" t="n"/>
      <c r="O663" s="57">
        <f>IF(COUNTA(A663,C663,F663,G663)=0,"",IF(OR(A663="",C663="",F663="",G663=""),"INCOMPLETO",IF(COUNTIF(Perguntas!$A$2:$A$31,C663)=0,"ID INVÁLIDO",IF(COUNTIF(Perguntas!$A$22:$A$31,C663)&gt;0,"EXTRA",IF(INDEX(Perguntas!$C$2:$C$21,MATCH(C663,Perguntas!$A$2:$A$21,0))="","PERGUNTA VAZIA",IF(COUNTIFS(Plataformas!$A$2:$A$7,F663,Plataformas!$C$2:$C$7,"Sim")=0,"FORA DO PLANO",IF(COUNTIFS($B$2:B663,B663,$C$2:C663,C663,$F$2:F663,F663)&gt;1,"DUPLICADO","OK")))))))</f>
        <v/>
      </c>
    </row>
    <row r="664" ht="15" customHeight="1" s="22">
      <c r="A664" s="38" t="n"/>
      <c r="B664" s="52">
        <f>IF(A664="","",DATE(YEAR(A664),MONTH(A664),1))</f>
        <v/>
      </c>
      <c r="C664" s="37" t="n"/>
      <c r="D664" s="42">
        <f>IF(C664="","",IFERROR(INDEX(Perguntas!$B$2:$B$31,MATCH(C664,Perguntas!$A$2:$A$31,0)),"ID inválido"))</f>
        <v/>
      </c>
      <c r="E664" s="42">
        <f>IF(C664="","",IFERROR(INDEX(Perguntas!$C$2:$C$31,MATCH(C664,Perguntas!$A$2:$A$31,0)),""))</f>
        <v/>
      </c>
      <c r="F664" s="37" t="n"/>
      <c r="G664" s="37" t="n"/>
      <c r="H664" s="53" t="n"/>
      <c r="I664" s="53" t="n"/>
      <c r="J664" s="37" t="n"/>
      <c r="K664" s="53" t="n"/>
      <c r="L664" s="53" t="n"/>
      <c r="M664" s="53" t="n"/>
      <c r="N664" s="54" t="n"/>
      <c r="O664" s="55">
        <f>IF(COUNTA(A664,C664,F664,G664)=0,"",IF(OR(A664="",C664="",F664="",G664=""),"INCOMPLETO",IF(COUNTIF(Perguntas!$A$2:$A$31,C664)=0,"ID INVÁLIDO",IF(COUNTIF(Perguntas!$A$22:$A$31,C664)&gt;0,"EXTRA",IF(INDEX(Perguntas!$C$2:$C$21,MATCH(C664,Perguntas!$A$2:$A$21,0))="","PERGUNTA VAZIA",IF(COUNTIFS(Plataformas!$A$2:$A$7,F664,Plataformas!$C$2:$C$7,"Sim")=0,"FORA DO PLANO",IF(COUNTIFS($B$2:B664,B664,$C$2:C664,C664,$F$2:F664,F664)&gt;1,"DUPLICADO","OK")))))))</f>
        <v/>
      </c>
    </row>
    <row r="665" ht="15" customHeight="1" s="22">
      <c r="A665" s="38" t="n"/>
      <c r="B665" s="56">
        <f>IF(A665="","",DATE(YEAR(A665),MONTH(A665),1))</f>
        <v/>
      </c>
      <c r="C665" s="37" t="n"/>
      <c r="D665" s="43">
        <f>IF(C665="","",IFERROR(INDEX(Perguntas!$B$2:$B$31,MATCH(C665,Perguntas!$A$2:$A$31,0)),"ID inválido"))</f>
        <v/>
      </c>
      <c r="E665" s="43">
        <f>IF(C665="","",IFERROR(INDEX(Perguntas!$C$2:$C$31,MATCH(C665,Perguntas!$A$2:$A$31,0)),""))</f>
        <v/>
      </c>
      <c r="F665" s="37" t="n"/>
      <c r="G665" s="37" t="n"/>
      <c r="H665" s="53" t="n"/>
      <c r="I665" s="53" t="n"/>
      <c r="J665" s="37" t="n"/>
      <c r="K665" s="53" t="n"/>
      <c r="L665" s="53" t="n"/>
      <c r="M665" s="53" t="n"/>
      <c r="N665" s="54" t="n"/>
      <c r="O665" s="57">
        <f>IF(COUNTA(A665,C665,F665,G665)=0,"",IF(OR(A665="",C665="",F665="",G665=""),"INCOMPLETO",IF(COUNTIF(Perguntas!$A$2:$A$31,C665)=0,"ID INVÁLIDO",IF(COUNTIF(Perguntas!$A$22:$A$31,C665)&gt;0,"EXTRA",IF(INDEX(Perguntas!$C$2:$C$21,MATCH(C665,Perguntas!$A$2:$A$21,0))="","PERGUNTA VAZIA",IF(COUNTIFS(Plataformas!$A$2:$A$7,F665,Plataformas!$C$2:$C$7,"Sim")=0,"FORA DO PLANO",IF(COUNTIFS($B$2:B665,B665,$C$2:C665,C665,$F$2:F665,F665)&gt;1,"DUPLICADO","OK")))))))</f>
        <v/>
      </c>
    </row>
    <row r="666" ht="15" customHeight="1" s="22">
      <c r="A666" s="38" t="n"/>
      <c r="B666" s="52">
        <f>IF(A666="","",DATE(YEAR(A666),MONTH(A666),1))</f>
        <v/>
      </c>
      <c r="C666" s="37" t="n"/>
      <c r="D666" s="42">
        <f>IF(C666="","",IFERROR(INDEX(Perguntas!$B$2:$B$31,MATCH(C666,Perguntas!$A$2:$A$31,0)),"ID inválido"))</f>
        <v/>
      </c>
      <c r="E666" s="42">
        <f>IF(C666="","",IFERROR(INDEX(Perguntas!$C$2:$C$31,MATCH(C666,Perguntas!$A$2:$A$31,0)),""))</f>
        <v/>
      </c>
      <c r="F666" s="37" t="n"/>
      <c r="G666" s="37" t="n"/>
      <c r="H666" s="53" t="n"/>
      <c r="I666" s="53" t="n"/>
      <c r="J666" s="37" t="n"/>
      <c r="K666" s="53" t="n"/>
      <c r="L666" s="53" t="n"/>
      <c r="M666" s="53" t="n"/>
      <c r="N666" s="54" t="n"/>
      <c r="O666" s="55">
        <f>IF(COUNTA(A666,C666,F666,G666)=0,"",IF(OR(A666="",C666="",F666="",G666=""),"INCOMPLETO",IF(COUNTIF(Perguntas!$A$2:$A$31,C666)=0,"ID INVÁLIDO",IF(COUNTIF(Perguntas!$A$22:$A$31,C666)&gt;0,"EXTRA",IF(INDEX(Perguntas!$C$2:$C$21,MATCH(C666,Perguntas!$A$2:$A$21,0))="","PERGUNTA VAZIA",IF(COUNTIFS(Plataformas!$A$2:$A$7,F666,Plataformas!$C$2:$C$7,"Sim")=0,"FORA DO PLANO",IF(COUNTIFS($B$2:B666,B666,$C$2:C666,C666,$F$2:F666,F666)&gt;1,"DUPLICADO","OK")))))))</f>
        <v/>
      </c>
    </row>
    <row r="667" ht="15" customHeight="1" s="22">
      <c r="A667" s="38" t="n"/>
      <c r="B667" s="56">
        <f>IF(A667="","",DATE(YEAR(A667),MONTH(A667),1))</f>
        <v/>
      </c>
      <c r="C667" s="37" t="n"/>
      <c r="D667" s="43">
        <f>IF(C667="","",IFERROR(INDEX(Perguntas!$B$2:$B$31,MATCH(C667,Perguntas!$A$2:$A$31,0)),"ID inválido"))</f>
        <v/>
      </c>
      <c r="E667" s="43">
        <f>IF(C667="","",IFERROR(INDEX(Perguntas!$C$2:$C$31,MATCH(C667,Perguntas!$A$2:$A$31,0)),""))</f>
        <v/>
      </c>
      <c r="F667" s="37" t="n"/>
      <c r="G667" s="37" t="n"/>
      <c r="H667" s="53" t="n"/>
      <c r="I667" s="53" t="n"/>
      <c r="J667" s="37" t="n"/>
      <c r="K667" s="53" t="n"/>
      <c r="L667" s="53" t="n"/>
      <c r="M667" s="53" t="n"/>
      <c r="N667" s="54" t="n"/>
      <c r="O667" s="57">
        <f>IF(COUNTA(A667,C667,F667,G667)=0,"",IF(OR(A667="",C667="",F667="",G667=""),"INCOMPLETO",IF(COUNTIF(Perguntas!$A$2:$A$31,C667)=0,"ID INVÁLIDO",IF(COUNTIF(Perguntas!$A$22:$A$31,C667)&gt;0,"EXTRA",IF(INDEX(Perguntas!$C$2:$C$21,MATCH(C667,Perguntas!$A$2:$A$21,0))="","PERGUNTA VAZIA",IF(COUNTIFS(Plataformas!$A$2:$A$7,F667,Plataformas!$C$2:$C$7,"Sim")=0,"FORA DO PLANO",IF(COUNTIFS($B$2:B667,B667,$C$2:C667,C667,$F$2:F667,F667)&gt;1,"DUPLICADO","OK")))))))</f>
        <v/>
      </c>
    </row>
    <row r="668" ht="15" customHeight="1" s="22">
      <c r="A668" s="38" t="n"/>
      <c r="B668" s="52">
        <f>IF(A668="","",DATE(YEAR(A668),MONTH(A668),1))</f>
        <v/>
      </c>
      <c r="C668" s="37" t="n"/>
      <c r="D668" s="42">
        <f>IF(C668="","",IFERROR(INDEX(Perguntas!$B$2:$B$31,MATCH(C668,Perguntas!$A$2:$A$31,0)),"ID inválido"))</f>
        <v/>
      </c>
      <c r="E668" s="42">
        <f>IF(C668="","",IFERROR(INDEX(Perguntas!$C$2:$C$31,MATCH(C668,Perguntas!$A$2:$A$31,0)),""))</f>
        <v/>
      </c>
      <c r="F668" s="37" t="n"/>
      <c r="G668" s="37" t="n"/>
      <c r="H668" s="53" t="n"/>
      <c r="I668" s="53" t="n"/>
      <c r="J668" s="37" t="n"/>
      <c r="K668" s="53" t="n"/>
      <c r="L668" s="53" t="n"/>
      <c r="M668" s="53" t="n"/>
      <c r="N668" s="54" t="n"/>
      <c r="O668" s="55">
        <f>IF(COUNTA(A668,C668,F668,G668)=0,"",IF(OR(A668="",C668="",F668="",G668=""),"INCOMPLETO",IF(COUNTIF(Perguntas!$A$2:$A$31,C668)=0,"ID INVÁLIDO",IF(COUNTIF(Perguntas!$A$22:$A$31,C668)&gt;0,"EXTRA",IF(INDEX(Perguntas!$C$2:$C$21,MATCH(C668,Perguntas!$A$2:$A$21,0))="","PERGUNTA VAZIA",IF(COUNTIFS(Plataformas!$A$2:$A$7,F668,Plataformas!$C$2:$C$7,"Sim")=0,"FORA DO PLANO",IF(COUNTIFS($B$2:B668,B668,$C$2:C668,C668,$F$2:F668,F668)&gt;1,"DUPLICADO","OK")))))))</f>
        <v/>
      </c>
    </row>
    <row r="669" ht="15" customHeight="1" s="22">
      <c r="A669" s="38" t="n"/>
      <c r="B669" s="56">
        <f>IF(A669="","",DATE(YEAR(A669),MONTH(A669),1))</f>
        <v/>
      </c>
      <c r="C669" s="37" t="n"/>
      <c r="D669" s="43">
        <f>IF(C669="","",IFERROR(INDEX(Perguntas!$B$2:$B$31,MATCH(C669,Perguntas!$A$2:$A$31,0)),"ID inválido"))</f>
        <v/>
      </c>
      <c r="E669" s="43">
        <f>IF(C669="","",IFERROR(INDEX(Perguntas!$C$2:$C$31,MATCH(C669,Perguntas!$A$2:$A$31,0)),""))</f>
        <v/>
      </c>
      <c r="F669" s="37" t="n"/>
      <c r="G669" s="37" t="n"/>
      <c r="H669" s="53" t="n"/>
      <c r="I669" s="53" t="n"/>
      <c r="J669" s="37" t="n"/>
      <c r="K669" s="53" t="n"/>
      <c r="L669" s="53" t="n"/>
      <c r="M669" s="53" t="n"/>
      <c r="N669" s="54" t="n"/>
      <c r="O669" s="57">
        <f>IF(COUNTA(A669,C669,F669,G669)=0,"",IF(OR(A669="",C669="",F669="",G669=""),"INCOMPLETO",IF(COUNTIF(Perguntas!$A$2:$A$31,C669)=0,"ID INVÁLIDO",IF(COUNTIF(Perguntas!$A$22:$A$31,C669)&gt;0,"EXTRA",IF(INDEX(Perguntas!$C$2:$C$21,MATCH(C669,Perguntas!$A$2:$A$21,0))="","PERGUNTA VAZIA",IF(COUNTIFS(Plataformas!$A$2:$A$7,F669,Plataformas!$C$2:$C$7,"Sim")=0,"FORA DO PLANO",IF(COUNTIFS($B$2:B669,B669,$C$2:C669,C669,$F$2:F669,F669)&gt;1,"DUPLICADO","OK")))))))</f>
        <v/>
      </c>
    </row>
    <row r="670" ht="15" customHeight="1" s="22">
      <c r="A670" s="38" t="n"/>
      <c r="B670" s="52">
        <f>IF(A670="","",DATE(YEAR(A670),MONTH(A670),1))</f>
        <v/>
      </c>
      <c r="C670" s="37" t="n"/>
      <c r="D670" s="42">
        <f>IF(C670="","",IFERROR(INDEX(Perguntas!$B$2:$B$31,MATCH(C670,Perguntas!$A$2:$A$31,0)),"ID inválido"))</f>
        <v/>
      </c>
      <c r="E670" s="42">
        <f>IF(C670="","",IFERROR(INDEX(Perguntas!$C$2:$C$31,MATCH(C670,Perguntas!$A$2:$A$31,0)),""))</f>
        <v/>
      </c>
      <c r="F670" s="37" t="n"/>
      <c r="G670" s="37" t="n"/>
      <c r="H670" s="53" t="n"/>
      <c r="I670" s="53" t="n"/>
      <c r="J670" s="37" t="n"/>
      <c r="K670" s="53" t="n"/>
      <c r="L670" s="53" t="n"/>
      <c r="M670" s="53" t="n"/>
      <c r="N670" s="54" t="n"/>
      <c r="O670" s="55">
        <f>IF(COUNTA(A670,C670,F670,G670)=0,"",IF(OR(A670="",C670="",F670="",G670=""),"INCOMPLETO",IF(COUNTIF(Perguntas!$A$2:$A$31,C670)=0,"ID INVÁLIDO",IF(COUNTIF(Perguntas!$A$22:$A$31,C670)&gt;0,"EXTRA",IF(INDEX(Perguntas!$C$2:$C$21,MATCH(C670,Perguntas!$A$2:$A$21,0))="","PERGUNTA VAZIA",IF(COUNTIFS(Plataformas!$A$2:$A$7,F670,Plataformas!$C$2:$C$7,"Sim")=0,"FORA DO PLANO",IF(COUNTIFS($B$2:B670,B670,$C$2:C670,C670,$F$2:F670,F670)&gt;1,"DUPLICADO","OK")))))))</f>
        <v/>
      </c>
    </row>
    <row r="671" ht="15" customHeight="1" s="22">
      <c r="A671" s="38" t="n"/>
      <c r="B671" s="56">
        <f>IF(A671="","",DATE(YEAR(A671),MONTH(A671),1))</f>
        <v/>
      </c>
      <c r="C671" s="37" t="n"/>
      <c r="D671" s="43">
        <f>IF(C671="","",IFERROR(INDEX(Perguntas!$B$2:$B$31,MATCH(C671,Perguntas!$A$2:$A$31,0)),"ID inválido"))</f>
        <v/>
      </c>
      <c r="E671" s="43">
        <f>IF(C671="","",IFERROR(INDEX(Perguntas!$C$2:$C$31,MATCH(C671,Perguntas!$A$2:$A$31,0)),""))</f>
        <v/>
      </c>
      <c r="F671" s="37" t="n"/>
      <c r="G671" s="37" t="n"/>
      <c r="H671" s="53" t="n"/>
      <c r="I671" s="53" t="n"/>
      <c r="J671" s="37" t="n"/>
      <c r="K671" s="53" t="n"/>
      <c r="L671" s="53" t="n"/>
      <c r="M671" s="53" t="n"/>
      <c r="N671" s="54" t="n"/>
      <c r="O671" s="57">
        <f>IF(COUNTA(A671,C671,F671,G671)=0,"",IF(OR(A671="",C671="",F671="",G671=""),"INCOMPLETO",IF(COUNTIF(Perguntas!$A$2:$A$31,C671)=0,"ID INVÁLIDO",IF(COUNTIF(Perguntas!$A$22:$A$31,C671)&gt;0,"EXTRA",IF(INDEX(Perguntas!$C$2:$C$21,MATCH(C671,Perguntas!$A$2:$A$21,0))="","PERGUNTA VAZIA",IF(COUNTIFS(Plataformas!$A$2:$A$7,F671,Plataformas!$C$2:$C$7,"Sim")=0,"FORA DO PLANO",IF(COUNTIFS($B$2:B671,B671,$C$2:C671,C671,$F$2:F671,F671)&gt;1,"DUPLICADO","OK")))))))</f>
        <v/>
      </c>
    </row>
    <row r="672" ht="15" customHeight="1" s="22">
      <c r="A672" s="38" t="n"/>
      <c r="B672" s="52">
        <f>IF(A672="","",DATE(YEAR(A672),MONTH(A672),1))</f>
        <v/>
      </c>
      <c r="C672" s="37" t="n"/>
      <c r="D672" s="42">
        <f>IF(C672="","",IFERROR(INDEX(Perguntas!$B$2:$B$31,MATCH(C672,Perguntas!$A$2:$A$31,0)),"ID inválido"))</f>
        <v/>
      </c>
      <c r="E672" s="42">
        <f>IF(C672="","",IFERROR(INDEX(Perguntas!$C$2:$C$31,MATCH(C672,Perguntas!$A$2:$A$31,0)),""))</f>
        <v/>
      </c>
      <c r="F672" s="37" t="n"/>
      <c r="G672" s="37" t="n"/>
      <c r="H672" s="53" t="n"/>
      <c r="I672" s="53" t="n"/>
      <c r="J672" s="37" t="n"/>
      <c r="K672" s="53" t="n"/>
      <c r="L672" s="53" t="n"/>
      <c r="M672" s="53" t="n"/>
      <c r="N672" s="54" t="n"/>
      <c r="O672" s="55">
        <f>IF(COUNTA(A672,C672,F672,G672)=0,"",IF(OR(A672="",C672="",F672="",G672=""),"INCOMPLETO",IF(COUNTIF(Perguntas!$A$2:$A$31,C672)=0,"ID INVÁLIDO",IF(COUNTIF(Perguntas!$A$22:$A$31,C672)&gt;0,"EXTRA",IF(INDEX(Perguntas!$C$2:$C$21,MATCH(C672,Perguntas!$A$2:$A$21,0))="","PERGUNTA VAZIA",IF(COUNTIFS(Plataformas!$A$2:$A$7,F672,Plataformas!$C$2:$C$7,"Sim")=0,"FORA DO PLANO",IF(COUNTIFS($B$2:B672,B672,$C$2:C672,C672,$F$2:F672,F672)&gt;1,"DUPLICADO","OK")))))))</f>
        <v/>
      </c>
    </row>
    <row r="673" ht="15" customHeight="1" s="22">
      <c r="A673" s="38" t="n"/>
      <c r="B673" s="56">
        <f>IF(A673="","",DATE(YEAR(A673),MONTH(A673),1))</f>
        <v/>
      </c>
      <c r="C673" s="37" t="n"/>
      <c r="D673" s="43">
        <f>IF(C673="","",IFERROR(INDEX(Perguntas!$B$2:$B$31,MATCH(C673,Perguntas!$A$2:$A$31,0)),"ID inválido"))</f>
        <v/>
      </c>
      <c r="E673" s="43">
        <f>IF(C673="","",IFERROR(INDEX(Perguntas!$C$2:$C$31,MATCH(C673,Perguntas!$A$2:$A$31,0)),""))</f>
        <v/>
      </c>
      <c r="F673" s="37" t="n"/>
      <c r="G673" s="37" t="n"/>
      <c r="H673" s="53" t="n"/>
      <c r="I673" s="53" t="n"/>
      <c r="J673" s="37" t="n"/>
      <c r="K673" s="53" t="n"/>
      <c r="L673" s="53" t="n"/>
      <c r="M673" s="53" t="n"/>
      <c r="N673" s="54" t="n"/>
      <c r="O673" s="57">
        <f>IF(COUNTA(A673,C673,F673,G673)=0,"",IF(OR(A673="",C673="",F673="",G673=""),"INCOMPLETO",IF(COUNTIF(Perguntas!$A$2:$A$31,C673)=0,"ID INVÁLIDO",IF(COUNTIF(Perguntas!$A$22:$A$31,C673)&gt;0,"EXTRA",IF(INDEX(Perguntas!$C$2:$C$21,MATCH(C673,Perguntas!$A$2:$A$21,0))="","PERGUNTA VAZIA",IF(COUNTIFS(Plataformas!$A$2:$A$7,F673,Plataformas!$C$2:$C$7,"Sim")=0,"FORA DO PLANO",IF(COUNTIFS($B$2:B673,B673,$C$2:C673,C673,$F$2:F673,F673)&gt;1,"DUPLICADO","OK")))))))</f>
        <v/>
      </c>
    </row>
    <row r="674" ht="15" customHeight="1" s="22">
      <c r="A674" s="38" t="n"/>
      <c r="B674" s="52">
        <f>IF(A674="","",DATE(YEAR(A674),MONTH(A674),1))</f>
        <v/>
      </c>
      <c r="C674" s="37" t="n"/>
      <c r="D674" s="42">
        <f>IF(C674="","",IFERROR(INDEX(Perguntas!$B$2:$B$31,MATCH(C674,Perguntas!$A$2:$A$31,0)),"ID inválido"))</f>
        <v/>
      </c>
      <c r="E674" s="42">
        <f>IF(C674="","",IFERROR(INDEX(Perguntas!$C$2:$C$31,MATCH(C674,Perguntas!$A$2:$A$31,0)),""))</f>
        <v/>
      </c>
      <c r="F674" s="37" t="n"/>
      <c r="G674" s="37" t="n"/>
      <c r="H674" s="53" t="n"/>
      <c r="I674" s="53" t="n"/>
      <c r="J674" s="37" t="n"/>
      <c r="K674" s="53" t="n"/>
      <c r="L674" s="53" t="n"/>
      <c r="M674" s="53" t="n"/>
      <c r="N674" s="54" t="n"/>
      <c r="O674" s="55">
        <f>IF(COUNTA(A674,C674,F674,G674)=0,"",IF(OR(A674="",C674="",F674="",G674=""),"INCOMPLETO",IF(COUNTIF(Perguntas!$A$2:$A$31,C674)=0,"ID INVÁLIDO",IF(COUNTIF(Perguntas!$A$22:$A$31,C674)&gt;0,"EXTRA",IF(INDEX(Perguntas!$C$2:$C$21,MATCH(C674,Perguntas!$A$2:$A$21,0))="","PERGUNTA VAZIA",IF(COUNTIFS(Plataformas!$A$2:$A$7,F674,Plataformas!$C$2:$C$7,"Sim")=0,"FORA DO PLANO",IF(COUNTIFS($B$2:B674,B674,$C$2:C674,C674,$F$2:F674,F674)&gt;1,"DUPLICADO","OK")))))))</f>
        <v/>
      </c>
    </row>
    <row r="675" ht="15" customHeight="1" s="22">
      <c r="A675" s="38" t="n"/>
      <c r="B675" s="56">
        <f>IF(A675="","",DATE(YEAR(A675),MONTH(A675),1))</f>
        <v/>
      </c>
      <c r="C675" s="37" t="n"/>
      <c r="D675" s="43">
        <f>IF(C675="","",IFERROR(INDEX(Perguntas!$B$2:$B$31,MATCH(C675,Perguntas!$A$2:$A$31,0)),"ID inválido"))</f>
        <v/>
      </c>
      <c r="E675" s="43">
        <f>IF(C675="","",IFERROR(INDEX(Perguntas!$C$2:$C$31,MATCH(C675,Perguntas!$A$2:$A$31,0)),""))</f>
        <v/>
      </c>
      <c r="F675" s="37" t="n"/>
      <c r="G675" s="37" t="n"/>
      <c r="H675" s="53" t="n"/>
      <c r="I675" s="53" t="n"/>
      <c r="J675" s="37" t="n"/>
      <c r="K675" s="53" t="n"/>
      <c r="L675" s="53" t="n"/>
      <c r="M675" s="53" t="n"/>
      <c r="N675" s="54" t="n"/>
      <c r="O675" s="57">
        <f>IF(COUNTA(A675,C675,F675,G675)=0,"",IF(OR(A675="",C675="",F675="",G675=""),"INCOMPLETO",IF(COUNTIF(Perguntas!$A$2:$A$31,C675)=0,"ID INVÁLIDO",IF(COUNTIF(Perguntas!$A$22:$A$31,C675)&gt;0,"EXTRA",IF(INDEX(Perguntas!$C$2:$C$21,MATCH(C675,Perguntas!$A$2:$A$21,0))="","PERGUNTA VAZIA",IF(COUNTIFS(Plataformas!$A$2:$A$7,F675,Plataformas!$C$2:$C$7,"Sim")=0,"FORA DO PLANO",IF(COUNTIFS($B$2:B675,B675,$C$2:C675,C675,$F$2:F675,F675)&gt;1,"DUPLICADO","OK")))))))</f>
        <v/>
      </c>
    </row>
    <row r="676" ht="15" customHeight="1" s="22">
      <c r="A676" s="38" t="n"/>
      <c r="B676" s="52">
        <f>IF(A676="","",DATE(YEAR(A676),MONTH(A676),1))</f>
        <v/>
      </c>
      <c r="C676" s="37" t="n"/>
      <c r="D676" s="42">
        <f>IF(C676="","",IFERROR(INDEX(Perguntas!$B$2:$B$31,MATCH(C676,Perguntas!$A$2:$A$31,0)),"ID inválido"))</f>
        <v/>
      </c>
      <c r="E676" s="42">
        <f>IF(C676="","",IFERROR(INDEX(Perguntas!$C$2:$C$31,MATCH(C676,Perguntas!$A$2:$A$31,0)),""))</f>
        <v/>
      </c>
      <c r="F676" s="37" t="n"/>
      <c r="G676" s="37" t="n"/>
      <c r="H676" s="53" t="n"/>
      <c r="I676" s="53" t="n"/>
      <c r="J676" s="37" t="n"/>
      <c r="K676" s="53" t="n"/>
      <c r="L676" s="53" t="n"/>
      <c r="M676" s="53" t="n"/>
      <c r="N676" s="54" t="n"/>
      <c r="O676" s="55">
        <f>IF(COUNTA(A676,C676,F676,G676)=0,"",IF(OR(A676="",C676="",F676="",G676=""),"INCOMPLETO",IF(COUNTIF(Perguntas!$A$2:$A$31,C676)=0,"ID INVÁLIDO",IF(COUNTIF(Perguntas!$A$22:$A$31,C676)&gt;0,"EXTRA",IF(INDEX(Perguntas!$C$2:$C$21,MATCH(C676,Perguntas!$A$2:$A$21,0))="","PERGUNTA VAZIA",IF(COUNTIFS(Plataformas!$A$2:$A$7,F676,Plataformas!$C$2:$C$7,"Sim")=0,"FORA DO PLANO",IF(COUNTIFS($B$2:B676,B676,$C$2:C676,C676,$F$2:F676,F676)&gt;1,"DUPLICADO","OK")))))))</f>
        <v/>
      </c>
    </row>
    <row r="677" ht="15" customHeight="1" s="22">
      <c r="A677" s="38" t="n"/>
      <c r="B677" s="56">
        <f>IF(A677="","",DATE(YEAR(A677),MONTH(A677),1))</f>
        <v/>
      </c>
      <c r="C677" s="37" t="n"/>
      <c r="D677" s="43">
        <f>IF(C677="","",IFERROR(INDEX(Perguntas!$B$2:$B$31,MATCH(C677,Perguntas!$A$2:$A$31,0)),"ID inválido"))</f>
        <v/>
      </c>
      <c r="E677" s="43">
        <f>IF(C677="","",IFERROR(INDEX(Perguntas!$C$2:$C$31,MATCH(C677,Perguntas!$A$2:$A$31,0)),""))</f>
        <v/>
      </c>
      <c r="F677" s="37" t="n"/>
      <c r="G677" s="37" t="n"/>
      <c r="H677" s="53" t="n"/>
      <c r="I677" s="53" t="n"/>
      <c r="J677" s="37" t="n"/>
      <c r="K677" s="53" t="n"/>
      <c r="L677" s="53" t="n"/>
      <c r="M677" s="53" t="n"/>
      <c r="N677" s="54" t="n"/>
      <c r="O677" s="57">
        <f>IF(COUNTA(A677,C677,F677,G677)=0,"",IF(OR(A677="",C677="",F677="",G677=""),"INCOMPLETO",IF(COUNTIF(Perguntas!$A$2:$A$31,C677)=0,"ID INVÁLIDO",IF(COUNTIF(Perguntas!$A$22:$A$31,C677)&gt;0,"EXTRA",IF(INDEX(Perguntas!$C$2:$C$21,MATCH(C677,Perguntas!$A$2:$A$21,0))="","PERGUNTA VAZIA",IF(COUNTIFS(Plataformas!$A$2:$A$7,F677,Plataformas!$C$2:$C$7,"Sim")=0,"FORA DO PLANO",IF(COUNTIFS($B$2:B677,B677,$C$2:C677,C677,$F$2:F677,F677)&gt;1,"DUPLICADO","OK")))))))</f>
        <v/>
      </c>
    </row>
    <row r="678" ht="15" customHeight="1" s="22">
      <c r="A678" s="38" t="n"/>
      <c r="B678" s="52">
        <f>IF(A678="","",DATE(YEAR(A678),MONTH(A678),1))</f>
        <v/>
      </c>
      <c r="C678" s="37" t="n"/>
      <c r="D678" s="42">
        <f>IF(C678="","",IFERROR(INDEX(Perguntas!$B$2:$B$31,MATCH(C678,Perguntas!$A$2:$A$31,0)),"ID inválido"))</f>
        <v/>
      </c>
      <c r="E678" s="42">
        <f>IF(C678="","",IFERROR(INDEX(Perguntas!$C$2:$C$31,MATCH(C678,Perguntas!$A$2:$A$31,0)),""))</f>
        <v/>
      </c>
      <c r="F678" s="37" t="n"/>
      <c r="G678" s="37" t="n"/>
      <c r="H678" s="53" t="n"/>
      <c r="I678" s="53" t="n"/>
      <c r="J678" s="37" t="n"/>
      <c r="K678" s="53" t="n"/>
      <c r="L678" s="53" t="n"/>
      <c r="M678" s="53" t="n"/>
      <c r="N678" s="54" t="n"/>
      <c r="O678" s="55">
        <f>IF(COUNTA(A678,C678,F678,G678)=0,"",IF(OR(A678="",C678="",F678="",G678=""),"INCOMPLETO",IF(COUNTIF(Perguntas!$A$2:$A$31,C678)=0,"ID INVÁLIDO",IF(COUNTIF(Perguntas!$A$22:$A$31,C678)&gt;0,"EXTRA",IF(INDEX(Perguntas!$C$2:$C$21,MATCH(C678,Perguntas!$A$2:$A$21,0))="","PERGUNTA VAZIA",IF(COUNTIFS(Plataformas!$A$2:$A$7,F678,Plataformas!$C$2:$C$7,"Sim")=0,"FORA DO PLANO",IF(COUNTIFS($B$2:B678,B678,$C$2:C678,C678,$F$2:F678,F678)&gt;1,"DUPLICADO","OK")))))))</f>
        <v/>
      </c>
    </row>
    <row r="679" ht="15" customHeight="1" s="22">
      <c r="A679" s="38" t="n"/>
      <c r="B679" s="56">
        <f>IF(A679="","",DATE(YEAR(A679),MONTH(A679),1))</f>
        <v/>
      </c>
      <c r="C679" s="37" t="n"/>
      <c r="D679" s="43">
        <f>IF(C679="","",IFERROR(INDEX(Perguntas!$B$2:$B$31,MATCH(C679,Perguntas!$A$2:$A$31,0)),"ID inválido"))</f>
        <v/>
      </c>
      <c r="E679" s="43">
        <f>IF(C679="","",IFERROR(INDEX(Perguntas!$C$2:$C$31,MATCH(C679,Perguntas!$A$2:$A$31,0)),""))</f>
        <v/>
      </c>
      <c r="F679" s="37" t="n"/>
      <c r="G679" s="37" t="n"/>
      <c r="H679" s="53" t="n"/>
      <c r="I679" s="53" t="n"/>
      <c r="J679" s="37" t="n"/>
      <c r="K679" s="53" t="n"/>
      <c r="L679" s="53" t="n"/>
      <c r="M679" s="53" t="n"/>
      <c r="N679" s="54" t="n"/>
      <c r="O679" s="57">
        <f>IF(COUNTA(A679,C679,F679,G679)=0,"",IF(OR(A679="",C679="",F679="",G679=""),"INCOMPLETO",IF(COUNTIF(Perguntas!$A$2:$A$31,C679)=0,"ID INVÁLIDO",IF(COUNTIF(Perguntas!$A$22:$A$31,C679)&gt;0,"EXTRA",IF(INDEX(Perguntas!$C$2:$C$21,MATCH(C679,Perguntas!$A$2:$A$21,0))="","PERGUNTA VAZIA",IF(COUNTIFS(Plataformas!$A$2:$A$7,F679,Plataformas!$C$2:$C$7,"Sim")=0,"FORA DO PLANO",IF(COUNTIFS($B$2:B679,B679,$C$2:C679,C679,$F$2:F679,F679)&gt;1,"DUPLICADO","OK")))))))</f>
        <v/>
      </c>
    </row>
    <row r="680" ht="15" customHeight="1" s="22">
      <c r="A680" s="38" t="n"/>
      <c r="B680" s="52">
        <f>IF(A680="","",DATE(YEAR(A680),MONTH(A680),1))</f>
        <v/>
      </c>
      <c r="C680" s="37" t="n"/>
      <c r="D680" s="42">
        <f>IF(C680="","",IFERROR(INDEX(Perguntas!$B$2:$B$31,MATCH(C680,Perguntas!$A$2:$A$31,0)),"ID inválido"))</f>
        <v/>
      </c>
      <c r="E680" s="42">
        <f>IF(C680="","",IFERROR(INDEX(Perguntas!$C$2:$C$31,MATCH(C680,Perguntas!$A$2:$A$31,0)),""))</f>
        <v/>
      </c>
      <c r="F680" s="37" t="n"/>
      <c r="G680" s="37" t="n"/>
      <c r="H680" s="53" t="n"/>
      <c r="I680" s="53" t="n"/>
      <c r="J680" s="37" t="n"/>
      <c r="K680" s="53" t="n"/>
      <c r="L680" s="53" t="n"/>
      <c r="M680" s="53" t="n"/>
      <c r="N680" s="54" t="n"/>
      <c r="O680" s="55">
        <f>IF(COUNTA(A680,C680,F680,G680)=0,"",IF(OR(A680="",C680="",F680="",G680=""),"INCOMPLETO",IF(COUNTIF(Perguntas!$A$2:$A$31,C680)=0,"ID INVÁLIDO",IF(COUNTIF(Perguntas!$A$22:$A$31,C680)&gt;0,"EXTRA",IF(INDEX(Perguntas!$C$2:$C$21,MATCH(C680,Perguntas!$A$2:$A$21,0))="","PERGUNTA VAZIA",IF(COUNTIFS(Plataformas!$A$2:$A$7,F680,Plataformas!$C$2:$C$7,"Sim")=0,"FORA DO PLANO",IF(COUNTIFS($B$2:B680,B680,$C$2:C680,C680,$F$2:F680,F680)&gt;1,"DUPLICADO","OK")))))))</f>
        <v/>
      </c>
    </row>
    <row r="681" ht="15" customHeight="1" s="22">
      <c r="A681" s="38" t="n"/>
      <c r="B681" s="56">
        <f>IF(A681="","",DATE(YEAR(A681),MONTH(A681),1))</f>
        <v/>
      </c>
      <c r="C681" s="37" t="n"/>
      <c r="D681" s="43">
        <f>IF(C681="","",IFERROR(INDEX(Perguntas!$B$2:$B$31,MATCH(C681,Perguntas!$A$2:$A$31,0)),"ID inválido"))</f>
        <v/>
      </c>
      <c r="E681" s="43">
        <f>IF(C681="","",IFERROR(INDEX(Perguntas!$C$2:$C$31,MATCH(C681,Perguntas!$A$2:$A$31,0)),""))</f>
        <v/>
      </c>
      <c r="F681" s="37" t="n"/>
      <c r="G681" s="37" t="n"/>
      <c r="H681" s="53" t="n"/>
      <c r="I681" s="53" t="n"/>
      <c r="J681" s="37" t="n"/>
      <c r="K681" s="53" t="n"/>
      <c r="L681" s="53" t="n"/>
      <c r="M681" s="53" t="n"/>
      <c r="N681" s="54" t="n"/>
      <c r="O681" s="57">
        <f>IF(COUNTA(A681,C681,F681,G681)=0,"",IF(OR(A681="",C681="",F681="",G681=""),"INCOMPLETO",IF(COUNTIF(Perguntas!$A$2:$A$31,C681)=0,"ID INVÁLIDO",IF(COUNTIF(Perguntas!$A$22:$A$31,C681)&gt;0,"EXTRA",IF(INDEX(Perguntas!$C$2:$C$21,MATCH(C681,Perguntas!$A$2:$A$21,0))="","PERGUNTA VAZIA",IF(COUNTIFS(Plataformas!$A$2:$A$7,F681,Plataformas!$C$2:$C$7,"Sim")=0,"FORA DO PLANO",IF(COUNTIFS($B$2:B681,B681,$C$2:C681,C681,$F$2:F681,F681)&gt;1,"DUPLICADO","OK")))))))</f>
        <v/>
      </c>
    </row>
    <row r="682" ht="15" customHeight="1" s="22">
      <c r="A682" s="38" t="n"/>
      <c r="B682" s="52">
        <f>IF(A682="","",DATE(YEAR(A682),MONTH(A682),1))</f>
        <v/>
      </c>
      <c r="C682" s="37" t="n"/>
      <c r="D682" s="42">
        <f>IF(C682="","",IFERROR(INDEX(Perguntas!$B$2:$B$31,MATCH(C682,Perguntas!$A$2:$A$31,0)),"ID inválido"))</f>
        <v/>
      </c>
      <c r="E682" s="42">
        <f>IF(C682="","",IFERROR(INDEX(Perguntas!$C$2:$C$31,MATCH(C682,Perguntas!$A$2:$A$31,0)),""))</f>
        <v/>
      </c>
      <c r="F682" s="37" t="n"/>
      <c r="G682" s="37" t="n"/>
      <c r="H682" s="53" t="n"/>
      <c r="I682" s="53" t="n"/>
      <c r="J682" s="37" t="n"/>
      <c r="K682" s="53" t="n"/>
      <c r="L682" s="53" t="n"/>
      <c r="M682" s="53" t="n"/>
      <c r="N682" s="54" t="n"/>
      <c r="O682" s="55">
        <f>IF(COUNTA(A682,C682,F682,G682)=0,"",IF(OR(A682="",C682="",F682="",G682=""),"INCOMPLETO",IF(COUNTIF(Perguntas!$A$2:$A$31,C682)=0,"ID INVÁLIDO",IF(COUNTIF(Perguntas!$A$22:$A$31,C682)&gt;0,"EXTRA",IF(INDEX(Perguntas!$C$2:$C$21,MATCH(C682,Perguntas!$A$2:$A$21,0))="","PERGUNTA VAZIA",IF(COUNTIFS(Plataformas!$A$2:$A$7,F682,Plataformas!$C$2:$C$7,"Sim")=0,"FORA DO PLANO",IF(COUNTIFS($B$2:B682,B682,$C$2:C682,C682,$F$2:F682,F682)&gt;1,"DUPLICADO","OK")))))))</f>
        <v/>
      </c>
    </row>
    <row r="683" ht="15" customHeight="1" s="22">
      <c r="A683" s="38" t="n"/>
      <c r="B683" s="56">
        <f>IF(A683="","",DATE(YEAR(A683),MONTH(A683),1))</f>
        <v/>
      </c>
      <c r="C683" s="37" t="n"/>
      <c r="D683" s="43">
        <f>IF(C683="","",IFERROR(INDEX(Perguntas!$B$2:$B$31,MATCH(C683,Perguntas!$A$2:$A$31,0)),"ID inválido"))</f>
        <v/>
      </c>
      <c r="E683" s="43">
        <f>IF(C683="","",IFERROR(INDEX(Perguntas!$C$2:$C$31,MATCH(C683,Perguntas!$A$2:$A$31,0)),""))</f>
        <v/>
      </c>
      <c r="F683" s="37" t="n"/>
      <c r="G683" s="37" t="n"/>
      <c r="H683" s="53" t="n"/>
      <c r="I683" s="53" t="n"/>
      <c r="J683" s="37" t="n"/>
      <c r="K683" s="53" t="n"/>
      <c r="L683" s="53" t="n"/>
      <c r="M683" s="53" t="n"/>
      <c r="N683" s="54" t="n"/>
      <c r="O683" s="57">
        <f>IF(COUNTA(A683,C683,F683,G683)=0,"",IF(OR(A683="",C683="",F683="",G683=""),"INCOMPLETO",IF(COUNTIF(Perguntas!$A$2:$A$31,C683)=0,"ID INVÁLIDO",IF(COUNTIF(Perguntas!$A$22:$A$31,C683)&gt;0,"EXTRA",IF(INDEX(Perguntas!$C$2:$C$21,MATCH(C683,Perguntas!$A$2:$A$21,0))="","PERGUNTA VAZIA",IF(COUNTIFS(Plataformas!$A$2:$A$7,F683,Plataformas!$C$2:$C$7,"Sim")=0,"FORA DO PLANO",IF(COUNTIFS($B$2:B683,B683,$C$2:C683,C683,$F$2:F683,F683)&gt;1,"DUPLICADO","OK")))))))</f>
        <v/>
      </c>
    </row>
    <row r="684" ht="15" customHeight="1" s="22">
      <c r="A684" s="38" t="n"/>
      <c r="B684" s="52">
        <f>IF(A684="","",DATE(YEAR(A684),MONTH(A684),1))</f>
        <v/>
      </c>
      <c r="C684" s="37" t="n"/>
      <c r="D684" s="42">
        <f>IF(C684="","",IFERROR(INDEX(Perguntas!$B$2:$B$31,MATCH(C684,Perguntas!$A$2:$A$31,0)),"ID inválido"))</f>
        <v/>
      </c>
      <c r="E684" s="42">
        <f>IF(C684="","",IFERROR(INDEX(Perguntas!$C$2:$C$31,MATCH(C684,Perguntas!$A$2:$A$31,0)),""))</f>
        <v/>
      </c>
      <c r="F684" s="37" t="n"/>
      <c r="G684" s="37" t="n"/>
      <c r="H684" s="53" t="n"/>
      <c r="I684" s="53" t="n"/>
      <c r="J684" s="37" t="n"/>
      <c r="K684" s="53" t="n"/>
      <c r="L684" s="53" t="n"/>
      <c r="M684" s="53" t="n"/>
      <c r="N684" s="54" t="n"/>
      <c r="O684" s="55">
        <f>IF(COUNTA(A684,C684,F684,G684)=0,"",IF(OR(A684="",C684="",F684="",G684=""),"INCOMPLETO",IF(COUNTIF(Perguntas!$A$2:$A$31,C684)=0,"ID INVÁLIDO",IF(COUNTIF(Perguntas!$A$22:$A$31,C684)&gt;0,"EXTRA",IF(INDEX(Perguntas!$C$2:$C$21,MATCH(C684,Perguntas!$A$2:$A$21,0))="","PERGUNTA VAZIA",IF(COUNTIFS(Plataformas!$A$2:$A$7,F684,Plataformas!$C$2:$C$7,"Sim")=0,"FORA DO PLANO",IF(COUNTIFS($B$2:B684,B684,$C$2:C684,C684,$F$2:F684,F684)&gt;1,"DUPLICADO","OK")))))))</f>
        <v/>
      </c>
    </row>
    <row r="685" ht="15" customHeight="1" s="22">
      <c r="A685" s="38" t="n"/>
      <c r="B685" s="56">
        <f>IF(A685="","",DATE(YEAR(A685),MONTH(A685),1))</f>
        <v/>
      </c>
      <c r="C685" s="37" t="n"/>
      <c r="D685" s="43">
        <f>IF(C685="","",IFERROR(INDEX(Perguntas!$B$2:$B$31,MATCH(C685,Perguntas!$A$2:$A$31,0)),"ID inválido"))</f>
        <v/>
      </c>
      <c r="E685" s="43">
        <f>IF(C685="","",IFERROR(INDEX(Perguntas!$C$2:$C$31,MATCH(C685,Perguntas!$A$2:$A$31,0)),""))</f>
        <v/>
      </c>
      <c r="F685" s="37" t="n"/>
      <c r="G685" s="37" t="n"/>
      <c r="H685" s="53" t="n"/>
      <c r="I685" s="53" t="n"/>
      <c r="J685" s="37" t="n"/>
      <c r="K685" s="53" t="n"/>
      <c r="L685" s="53" t="n"/>
      <c r="M685" s="53" t="n"/>
      <c r="N685" s="54" t="n"/>
      <c r="O685" s="57">
        <f>IF(COUNTA(A685,C685,F685,G685)=0,"",IF(OR(A685="",C685="",F685="",G685=""),"INCOMPLETO",IF(COUNTIF(Perguntas!$A$2:$A$31,C685)=0,"ID INVÁLIDO",IF(COUNTIF(Perguntas!$A$22:$A$31,C685)&gt;0,"EXTRA",IF(INDEX(Perguntas!$C$2:$C$21,MATCH(C685,Perguntas!$A$2:$A$21,0))="","PERGUNTA VAZIA",IF(COUNTIFS(Plataformas!$A$2:$A$7,F685,Plataformas!$C$2:$C$7,"Sim")=0,"FORA DO PLANO",IF(COUNTIFS($B$2:B685,B685,$C$2:C685,C685,$F$2:F685,F685)&gt;1,"DUPLICADO","OK")))))))</f>
        <v/>
      </c>
    </row>
    <row r="686" ht="15" customHeight="1" s="22">
      <c r="A686" s="38" t="n"/>
      <c r="B686" s="52">
        <f>IF(A686="","",DATE(YEAR(A686),MONTH(A686),1))</f>
        <v/>
      </c>
      <c r="C686" s="37" t="n"/>
      <c r="D686" s="42">
        <f>IF(C686="","",IFERROR(INDEX(Perguntas!$B$2:$B$31,MATCH(C686,Perguntas!$A$2:$A$31,0)),"ID inválido"))</f>
        <v/>
      </c>
      <c r="E686" s="42">
        <f>IF(C686="","",IFERROR(INDEX(Perguntas!$C$2:$C$31,MATCH(C686,Perguntas!$A$2:$A$31,0)),""))</f>
        <v/>
      </c>
      <c r="F686" s="37" t="n"/>
      <c r="G686" s="37" t="n"/>
      <c r="H686" s="53" t="n"/>
      <c r="I686" s="53" t="n"/>
      <c r="J686" s="37" t="n"/>
      <c r="K686" s="53" t="n"/>
      <c r="L686" s="53" t="n"/>
      <c r="M686" s="53" t="n"/>
      <c r="N686" s="54" t="n"/>
      <c r="O686" s="55">
        <f>IF(COUNTA(A686,C686,F686,G686)=0,"",IF(OR(A686="",C686="",F686="",G686=""),"INCOMPLETO",IF(COUNTIF(Perguntas!$A$2:$A$31,C686)=0,"ID INVÁLIDO",IF(COUNTIF(Perguntas!$A$22:$A$31,C686)&gt;0,"EXTRA",IF(INDEX(Perguntas!$C$2:$C$21,MATCH(C686,Perguntas!$A$2:$A$21,0))="","PERGUNTA VAZIA",IF(COUNTIFS(Plataformas!$A$2:$A$7,F686,Plataformas!$C$2:$C$7,"Sim")=0,"FORA DO PLANO",IF(COUNTIFS($B$2:B686,B686,$C$2:C686,C686,$F$2:F686,F686)&gt;1,"DUPLICADO","OK")))))))</f>
        <v/>
      </c>
    </row>
    <row r="687" ht="15" customHeight="1" s="22">
      <c r="A687" s="38" t="n"/>
      <c r="B687" s="56">
        <f>IF(A687="","",DATE(YEAR(A687),MONTH(A687),1))</f>
        <v/>
      </c>
      <c r="C687" s="37" t="n"/>
      <c r="D687" s="43">
        <f>IF(C687="","",IFERROR(INDEX(Perguntas!$B$2:$B$31,MATCH(C687,Perguntas!$A$2:$A$31,0)),"ID inválido"))</f>
        <v/>
      </c>
      <c r="E687" s="43">
        <f>IF(C687="","",IFERROR(INDEX(Perguntas!$C$2:$C$31,MATCH(C687,Perguntas!$A$2:$A$31,0)),""))</f>
        <v/>
      </c>
      <c r="F687" s="37" t="n"/>
      <c r="G687" s="37" t="n"/>
      <c r="H687" s="53" t="n"/>
      <c r="I687" s="53" t="n"/>
      <c r="J687" s="37" t="n"/>
      <c r="K687" s="53" t="n"/>
      <c r="L687" s="53" t="n"/>
      <c r="M687" s="53" t="n"/>
      <c r="N687" s="54" t="n"/>
      <c r="O687" s="57">
        <f>IF(COUNTA(A687,C687,F687,G687)=0,"",IF(OR(A687="",C687="",F687="",G687=""),"INCOMPLETO",IF(COUNTIF(Perguntas!$A$2:$A$31,C687)=0,"ID INVÁLIDO",IF(COUNTIF(Perguntas!$A$22:$A$31,C687)&gt;0,"EXTRA",IF(INDEX(Perguntas!$C$2:$C$21,MATCH(C687,Perguntas!$A$2:$A$21,0))="","PERGUNTA VAZIA",IF(COUNTIFS(Plataformas!$A$2:$A$7,F687,Plataformas!$C$2:$C$7,"Sim")=0,"FORA DO PLANO",IF(COUNTIFS($B$2:B687,B687,$C$2:C687,C687,$F$2:F687,F687)&gt;1,"DUPLICADO","OK")))))))</f>
        <v/>
      </c>
    </row>
    <row r="688" ht="15" customHeight="1" s="22">
      <c r="A688" s="38" t="n"/>
      <c r="B688" s="52">
        <f>IF(A688="","",DATE(YEAR(A688),MONTH(A688),1))</f>
        <v/>
      </c>
      <c r="C688" s="37" t="n"/>
      <c r="D688" s="42">
        <f>IF(C688="","",IFERROR(INDEX(Perguntas!$B$2:$B$31,MATCH(C688,Perguntas!$A$2:$A$31,0)),"ID inválido"))</f>
        <v/>
      </c>
      <c r="E688" s="42">
        <f>IF(C688="","",IFERROR(INDEX(Perguntas!$C$2:$C$31,MATCH(C688,Perguntas!$A$2:$A$31,0)),""))</f>
        <v/>
      </c>
      <c r="F688" s="37" t="n"/>
      <c r="G688" s="37" t="n"/>
      <c r="H688" s="53" t="n"/>
      <c r="I688" s="53" t="n"/>
      <c r="J688" s="37" t="n"/>
      <c r="K688" s="53" t="n"/>
      <c r="L688" s="53" t="n"/>
      <c r="M688" s="53" t="n"/>
      <c r="N688" s="54" t="n"/>
      <c r="O688" s="55">
        <f>IF(COUNTA(A688,C688,F688,G688)=0,"",IF(OR(A688="",C688="",F688="",G688=""),"INCOMPLETO",IF(COUNTIF(Perguntas!$A$2:$A$31,C688)=0,"ID INVÁLIDO",IF(COUNTIF(Perguntas!$A$22:$A$31,C688)&gt;0,"EXTRA",IF(INDEX(Perguntas!$C$2:$C$21,MATCH(C688,Perguntas!$A$2:$A$21,0))="","PERGUNTA VAZIA",IF(COUNTIFS(Plataformas!$A$2:$A$7,F688,Plataformas!$C$2:$C$7,"Sim")=0,"FORA DO PLANO",IF(COUNTIFS($B$2:B688,B688,$C$2:C688,C688,$F$2:F688,F688)&gt;1,"DUPLICADO","OK")))))))</f>
        <v/>
      </c>
    </row>
    <row r="689" ht="15" customHeight="1" s="22">
      <c r="A689" s="38" t="n"/>
      <c r="B689" s="56">
        <f>IF(A689="","",DATE(YEAR(A689),MONTH(A689),1))</f>
        <v/>
      </c>
      <c r="C689" s="37" t="n"/>
      <c r="D689" s="43">
        <f>IF(C689="","",IFERROR(INDEX(Perguntas!$B$2:$B$31,MATCH(C689,Perguntas!$A$2:$A$31,0)),"ID inválido"))</f>
        <v/>
      </c>
      <c r="E689" s="43">
        <f>IF(C689="","",IFERROR(INDEX(Perguntas!$C$2:$C$31,MATCH(C689,Perguntas!$A$2:$A$31,0)),""))</f>
        <v/>
      </c>
      <c r="F689" s="37" t="n"/>
      <c r="G689" s="37" t="n"/>
      <c r="H689" s="53" t="n"/>
      <c r="I689" s="53" t="n"/>
      <c r="J689" s="37" t="n"/>
      <c r="K689" s="53" t="n"/>
      <c r="L689" s="53" t="n"/>
      <c r="M689" s="53" t="n"/>
      <c r="N689" s="54" t="n"/>
      <c r="O689" s="57">
        <f>IF(COUNTA(A689,C689,F689,G689)=0,"",IF(OR(A689="",C689="",F689="",G689=""),"INCOMPLETO",IF(COUNTIF(Perguntas!$A$2:$A$31,C689)=0,"ID INVÁLIDO",IF(COUNTIF(Perguntas!$A$22:$A$31,C689)&gt;0,"EXTRA",IF(INDEX(Perguntas!$C$2:$C$21,MATCH(C689,Perguntas!$A$2:$A$21,0))="","PERGUNTA VAZIA",IF(COUNTIFS(Plataformas!$A$2:$A$7,F689,Plataformas!$C$2:$C$7,"Sim")=0,"FORA DO PLANO",IF(COUNTIFS($B$2:B689,B689,$C$2:C689,C689,$F$2:F689,F689)&gt;1,"DUPLICADO","OK")))))))</f>
        <v/>
      </c>
    </row>
    <row r="690" ht="15" customHeight="1" s="22">
      <c r="A690" s="38" t="n"/>
      <c r="B690" s="52">
        <f>IF(A690="","",DATE(YEAR(A690),MONTH(A690),1))</f>
        <v/>
      </c>
      <c r="C690" s="37" t="n"/>
      <c r="D690" s="42">
        <f>IF(C690="","",IFERROR(INDEX(Perguntas!$B$2:$B$31,MATCH(C690,Perguntas!$A$2:$A$31,0)),"ID inválido"))</f>
        <v/>
      </c>
      <c r="E690" s="42">
        <f>IF(C690="","",IFERROR(INDEX(Perguntas!$C$2:$C$31,MATCH(C690,Perguntas!$A$2:$A$31,0)),""))</f>
        <v/>
      </c>
      <c r="F690" s="37" t="n"/>
      <c r="G690" s="37" t="n"/>
      <c r="H690" s="53" t="n"/>
      <c r="I690" s="53" t="n"/>
      <c r="J690" s="37" t="n"/>
      <c r="K690" s="53" t="n"/>
      <c r="L690" s="53" t="n"/>
      <c r="M690" s="53" t="n"/>
      <c r="N690" s="54" t="n"/>
      <c r="O690" s="55">
        <f>IF(COUNTA(A690,C690,F690,G690)=0,"",IF(OR(A690="",C690="",F690="",G690=""),"INCOMPLETO",IF(COUNTIF(Perguntas!$A$2:$A$31,C690)=0,"ID INVÁLIDO",IF(COUNTIF(Perguntas!$A$22:$A$31,C690)&gt;0,"EXTRA",IF(INDEX(Perguntas!$C$2:$C$21,MATCH(C690,Perguntas!$A$2:$A$21,0))="","PERGUNTA VAZIA",IF(COUNTIFS(Plataformas!$A$2:$A$7,F690,Plataformas!$C$2:$C$7,"Sim")=0,"FORA DO PLANO",IF(COUNTIFS($B$2:B690,B690,$C$2:C690,C690,$F$2:F690,F690)&gt;1,"DUPLICADO","OK")))))))</f>
        <v/>
      </c>
    </row>
    <row r="691" ht="15" customHeight="1" s="22">
      <c r="A691" s="38" t="n"/>
      <c r="B691" s="56">
        <f>IF(A691="","",DATE(YEAR(A691),MONTH(A691),1))</f>
        <v/>
      </c>
      <c r="C691" s="37" t="n"/>
      <c r="D691" s="43">
        <f>IF(C691="","",IFERROR(INDEX(Perguntas!$B$2:$B$31,MATCH(C691,Perguntas!$A$2:$A$31,0)),"ID inválido"))</f>
        <v/>
      </c>
      <c r="E691" s="43">
        <f>IF(C691="","",IFERROR(INDEX(Perguntas!$C$2:$C$31,MATCH(C691,Perguntas!$A$2:$A$31,0)),""))</f>
        <v/>
      </c>
      <c r="F691" s="37" t="n"/>
      <c r="G691" s="37" t="n"/>
      <c r="H691" s="53" t="n"/>
      <c r="I691" s="53" t="n"/>
      <c r="J691" s="37" t="n"/>
      <c r="K691" s="53" t="n"/>
      <c r="L691" s="53" t="n"/>
      <c r="M691" s="53" t="n"/>
      <c r="N691" s="54" t="n"/>
      <c r="O691" s="57">
        <f>IF(COUNTA(A691,C691,F691,G691)=0,"",IF(OR(A691="",C691="",F691="",G691=""),"INCOMPLETO",IF(COUNTIF(Perguntas!$A$2:$A$31,C691)=0,"ID INVÁLIDO",IF(COUNTIF(Perguntas!$A$22:$A$31,C691)&gt;0,"EXTRA",IF(INDEX(Perguntas!$C$2:$C$21,MATCH(C691,Perguntas!$A$2:$A$21,0))="","PERGUNTA VAZIA",IF(COUNTIFS(Plataformas!$A$2:$A$7,F691,Plataformas!$C$2:$C$7,"Sim")=0,"FORA DO PLANO",IF(COUNTIFS($B$2:B691,B691,$C$2:C691,C691,$F$2:F691,F691)&gt;1,"DUPLICADO","OK")))))))</f>
        <v/>
      </c>
    </row>
    <row r="692" ht="15" customHeight="1" s="22">
      <c r="A692" s="38" t="n"/>
      <c r="B692" s="52">
        <f>IF(A692="","",DATE(YEAR(A692),MONTH(A692),1))</f>
        <v/>
      </c>
      <c r="C692" s="37" t="n"/>
      <c r="D692" s="42">
        <f>IF(C692="","",IFERROR(INDEX(Perguntas!$B$2:$B$31,MATCH(C692,Perguntas!$A$2:$A$31,0)),"ID inválido"))</f>
        <v/>
      </c>
      <c r="E692" s="42">
        <f>IF(C692="","",IFERROR(INDEX(Perguntas!$C$2:$C$31,MATCH(C692,Perguntas!$A$2:$A$31,0)),""))</f>
        <v/>
      </c>
      <c r="F692" s="37" t="n"/>
      <c r="G692" s="37" t="n"/>
      <c r="H692" s="53" t="n"/>
      <c r="I692" s="53" t="n"/>
      <c r="J692" s="37" t="n"/>
      <c r="K692" s="53" t="n"/>
      <c r="L692" s="53" t="n"/>
      <c r="M692" s="53" t="n"/>
      <c r="N692" s="54" t="n"/>
      <c r="O692" s="55">
        <f>IF(COUNTA(A692,C692,F692,G692)=0,"",IF(OR(A692="",C692="",F692="",G692=""),"INCOMPLETO",IF(COUNTIF(Perguntas!$A$2:$A$31,C692)=0,"ID INVÁLIDO",IF(COUNTIF(Perguntas!$A$22:$A$31,C692)&gt;0,"EXTRA",IF(INDEX(Perguntas!$C$2:$C$21,MATCH(C692,Perguntas!$A$2:$A$21,0))="","PERGUNTA VAZIA",IF(COUNTIFS(Plataformas!$A$2:$A$7,F692,Plataformas!$C$2:$C$7,"Sim")=0,"FORA DO PLANO",IF(COUNTIFS($B$2:B692,B692,$C$2:C692,C692,$F$2:F692,F692)&gt;1,"DUPLICADO","OK")))))))</f>
        <v/>
      </c>
    </row>
    <row r="693" ht="15" customHeight="1" s="22">
      <c r="A693" s="38" t="n"/>
      <c r="B693" s="56">
        <f>IF(A693="","",DATE(YEAR(A693),MONTH(A693),1))</f>
        <v/>
      </c>
      <c r="C693" s="37" t="n"/>
      <c r="D693" s="43">
        <f>IF(C693="","",IFERROR(INDEX(Perguntas!$B$2:$B$31,MATCH(C693,Perguntas!$A$2:$A$31,0)),"ID inválido"))</f>
        <v/>
      </c>
      <c r="E693" s="43">
        <f>IF(C693="","",IFERROR(INDEX(Perguntas!$C$2:$C$31,MATCH(C693,Perguntas!$A$2:$A$31,0)),""))</f>
        <v/>
      </c>
      <c r="F693" s="37" t="n"/>
      <c r="G693" s="37" t="n"/>
      <c r="H693" s="53" t="n"/>
      <c r="I693" s="53" t="n"/>
      <c r="J693" s="37" t="n"/>
      <c r="K693" s="53" t="n"/>
      <c r="L693" s="53" t="n"/>
      <c r="M693" s="53" t="n"/>
      <c r="N693" s="54" t="n"/>
      <c r="O693" s="57">
        <f>IF(COUNTA(A693,C693,F693,G693)=0,"",IF(OR(A693="",C693="",F693="",G693=""),"INCOMPLETO",IF(COUNTIF(Perguntas!$A$2:$A$31,C693)=0,"ID INVÁLIDO",IF(COUNTIF(Perguntas!$A$22:$A$31,C693)&gt;0,"EXTRA",IF(INDEX(Perguntas!$C$2:$C$21,MATCH(C693,Perguntas!$A$2:$A$21,0))="","PERGUNTA VAZIA",IF(COUNTIFS(Plataformas!$A$2:$A$7,F693,Plataformas!$C$2:$C$7,"Sim")=0,"FORA DO PLANO",IF(COUNTIFS($B$2:B693,B693,$C$2:C693,C693,$F$2:F693,F693)&gt;1,"DUPLICADO","OK")))))))</f>
        <v/>
      </c>
    </row>
    <row r="694" ht="15" customHeight="1" s="22">
      <c r="A694" s="38" t="n"/>
      <c r="B694" s="52">
        <f>IF(A694="","",DATE(YEAR(A694),MONTH(A694),1))</f>
        <v/>
      </c>
      <c r="C694" s="37" t="n"/>
      <c r="D694" s="42">
        <f>IF(C694="","",IFERROR(INDEX(Perguntas!$B$2:$B$31,MATCH(C694,Perguntas!$A$2:$A$31,0)),"ID inválido"))</f>
        <v/>
      </c>
      <c r="E694" s="42">
        <f>IF(C694="","",IFERROR(INDEX(Perguntas!$C$2:$C$31,MATCH(C694,Perguntas!$A$2:$A$31,0)),""))</f>
        <v/>
      </c>
      <c r="F694" s="37" t="n"/>
      <c r="G694" s="37" t="n"/>
      <c r="H694" s="53" t="n"/>
      <c r="I694" s="53" t="n"/>
      <c r="J694" s="37" t="n"/>
      <c r="K694" s="53" t="n"/>
      <c r="L694" s="53" t="n"/>
      <c r="M694" s="53" t="n"/>
      <c r="N694" s="54" t="n"/>
      <c r="O694" s="55">
        <f>IF(COUNTA(A694,C694,F694,G694)=0,"",IF(OR(A694="",C694="",F694="",G694=""),"INCOMPLETO",IF(COUNTIF(Perguntas!$A$2:$A$31,C694)=0,"ID INVÁLIDO",IF(COUNTIF(Perguntas!$A$22:$A$31,C694)&gt;0,"EXTRA",IF(INDEX(Perguntas!$C$2:$C$21,MATCH(C694,Perguntas!$A$2:$A$21,0))="","PERGUNTA VAZIA",IF(COUNTIFS(Plataformas!$A$2:$A$7,F694,Plataformas!$C$2:$C$7,"Sim")=0,"FORA DO PLANO",IF(COUNTIFS($B$2:B694,B694,$C$2:C694,C694,$F$2:F694,F694)&gt;1,"DUPLICADO","OK")))))))</f>
        <v/>
      </c>
    </row>
    <row r="695" ht="15" customHeight="1" s="22">
      <c r="A695" s="38" t="n"/>
      <c r="B695" s="56">
        <f>IF(A695="","",DATE(YEAR(A695),MONTH(A695),1))</f>
        <v/>
      </c>
      <c r="C695" s="37" t="n"/>
      <c r="D695" s="43">
        <f>IF(C695="","",IFERROR(INDEX(Perguntas!$B$2:$B$31,MATCH(C695,Perguntas!$A$2:$A$31,0)),"ID inválido"))</f>
        <v/>
      </c>
      <c r="E695" s="43">
        <f>IF(C695="","",IFERROR(INDEX(Perguntas!$C$2:$C$31,MATCH(C695,Perguntas!$A$2:$A$31,0)),""))</f>
        <v/>
      </c>
      <c r="F695" s="37" t="n"/>
      <c r="G695" s="37" t="n"/>
      <c r="H695" s="53" t="n"/>
      <c r="I695" s="53" t="n"/>
      <c r="J695" s="37" t="n"/>
      <c r="K695" s="53" t="n"/>
      <c r="L695" s="53" t="n"/>
      <c r="M695" s="53" t="n"/>
      <c r="N695" s="54" t="n"/>
      <c r="O695" s="57">
        <f>IF(COUNTA(A695,C695,F695,G695)=0,"",IF(OR(A695="",C695="",F695="",G695=""),"INCOMPLETO",IF(COUNTIF(Perguntas!$A$2:$A$31,C695)=0,"ID INVÁLIDO",IF(COUNTIF(Perguntas!$A$22:$A$31,C695)&gt;0,"EXTRA",IF(INDEX(Perguntas!$C$2:$C$21,MATCH(C695,Perguntas!$A$2:$A$21,0))="","PERGUNTA VAZIA",IF(COUNTIFS(Plataformas!$A$2:$A$7,F695,Plataformas!$C$2:$C$7,"Sim")=0,"FORA DO PLANO",IF(COUNTIFS($B$2:B695,B695,$C$2:C695,C695,$F$2:F695,F695)&gt;1,"DUPLICADO","OK")))))))</f>
        <v/>
      </c>
    </row>
    <row r="696" ht="15" customHeight="1" s="22">
      <c r="A696" s="38" t="n"/>
      <c r="B696" s="52">
        <f>IF(A696="","",DATE(YEAR(A696),MONTH(A696),1))</f>
        <v/>
      </c>
      <c r="C696" s="37" t="n"/>
      <c r="D696" s="42">
        <f>IF(C696="","",IFERROR(INDEX(Perguntas!$B$2:$B$31,MATCH(C696,Perguntas!$A$2:$A$31,0)),"ID inválido"))</f>
        <v/>
      </c>
      <c r="E696" s="42">
        <f>IF(C696="","",IFERROR(INDEX(Perguntas!$C$2:$C$31,MATCH(C696,Perguntas!$A$2:$A$31,0)),""))</f>
        <v/>
      </c>
      <c r="F696" s="37" t="n"/>
      <c r="G696" s="37" t="n"/>
      <c r="H696" s="53" t="n"/>
      <c r="I696" s="53" t="n"/>
      <c r="J696" s="37" t="n"/>
      <c r="K696" s="53" t="n"/>
      <c r="L696" s="53" t="n"/>
      <c r="M696" s="53" t="n"/>
      <c r="N696" s="54" t="n"/>
      <c r="O696" s="55">
        <f>IF(COUNTA(A696,C696,F696,G696)=0,"",IF(OR(A696="",C696="",F696="",G696=""),"INCOMPLETO",IF(COUNTIF(Perguntas!$A$2:$A$31,C696)=0,"ID INVÁLIDO",IF(COUNTIF(Perguntas!$A$22:$A$31,C696)&gt;0,"EXTRA",IF(INDEX(Perguntas!$C$2:$C$21,MATCH(C696,Perguntas!$A$2:$A$21,0))="","PERGUNTA VAZIA",IF(COUNTIFS(Plataformas!$A$2:$A$7,F696,Plataformas!$C$2:$C$7,"Sim")=0,"FORA DO PLANO",IF(COUNTIFS($B$2:B696,B696,$C$2:C696,C696,$F$2:F696,F696)&gt;1,"DUPLICADO","OK")))))))</f>
        <v/>
      </c>
    </row>
    <row r="697" ht="15" customHeight="1" s="22">
      <c r="A697" s="38" t="n"/>
      <c r="B697" s="56">
        <f>IF(A697="","",DATE(YEAR(A697),MONTH(A697),1))</f>
        <v/>
      </c>
      <c r="C697" s="37" t="n"/>
      <c r="D697" s="43">
        <f>IF(C697="","",IFERROR(INDEX(Perguntas!$B$2:$B$31,MATCH(C697,Perguntas!$A$2:$A$31,0)),"ID inválido"))</f>
        <v/>
      </c>
      <c r="E697" s="43">
        <f>IF(C697="","",IFERROR(INDEX(Perguntas!$C$2:$C$31,MATCH(C697,Perguntas!$A$2:$A$31,0)),""))</f>
        <v/>
      </c>
      <c r="F697" s="37" t="n"/>
      <c r="G697" s="37" t="n"/>
      <c r="H697" s="53" t="n"/>
      <c r="I697" s="53" t="n"/>
      <c r="J697" s="37" t="n"/>
      <c r="K697" s="53" t="n"/>
      <c r="L697" s="53" t="n"/>
      <c r="M697" s="53" t="n"/>
      <c r="N697" s="54" t="n"/>
      <c r="O697" s="57">
        <f>IF(COUNTA(A697,C697,F697,G697)=0,"",IF(OR(A697="",C697="",F697="",G697=""),"INCOMPLETO",IF(COUNTIF(Perguntas!$A$2:$A$31,C697)=0,"ID INVÁLIDO",IF(COUNTIF(Perguntas!$A$22:$A$31,C697)&gt;0,"EXTRA",IF(INDEX(Perguntas!$C$2:$C$21,MATCH(C697,Perguntas!$A$2:$A$21,0))="","PERGUNTA VAZIA",IF(COUNTIFS(Plataformas!$A$2:$A$7,F697,Plataformas!$C$2:$C$7,"Sim")=0,"FORA DO PLANO",IF(COUNTIFS($B$2:B697,B697,$C$2:C697,C697,$F$2:F697,F697)&gt;1,"DUPLICADO","OK")))))))</f>
        <v/>
      </c>
    </row>
    <row r="698" ht="15" customHeight="1" s="22">
      <c r="A698" s="38" t="n"/>
      <c r="B698" s="52">
        <f>IF(A698="","",DATE(YEAR(A698),MONTH(A698),1))</f>
        <v/>
      </c>
      <c r="C698" s="37" t="n"/>
      <c r="D698" s="42">
        <f>IF(C698="","",IFERROR(INDEX(Perguntas!$B$2:$B$31,MATCH(C698,Perguntas!$A$2:$A$31,0)),"ID inválido"))</f>
        <v/>
      </c>
      <c r="E698" s="42">
        <f>IF(C698="","",IFERROR(INDEX(Perguntas!$C$2:$C$31,MATCH(C698,Perguntas!$A$2:$A$31,0)),""))</f>
        <v/>
      </c>
      <c r="F698" s="37" t="n"/>
      <c r="G698" s="37" t="n"/>
      <c r="H698" s="53" t="n"/>
      <c r="I698" s="53" t="n"/>
      <c r="J698" s="37" t="n"/>
      <c r="K698" s="53" t="n"/>
      <c r="L698" s="53" t="n"/>
      <c r="M698" s="53" t="n"/>
      <c r="N698" s="54" t="n"/>
      <c r="O698" s="55">
        <f>IF(COUNTA(A698,C698,F698,G698)=0,"",IF(OR(A698="",C698="",F698="",G698=""),"INCOMPLETO",IF(COUNTIF(Perguntas!$A$2:$A$31,C698)=0,"ID INVÁLIDO",IF(COUNTIF(Perguntas!$A$22:$A$31,C698)&gt;0,"EXTRA",IF(INDEX(Perguntas!$C$2:$C$21,MATCH(C698,Perguntas!$A$2:$A$21,0))="","PERGUNTA VAZIA",IF(COUNTIFS(Plataformas!$A$2:$A$7,F698,Plataformas!$C$2:$C$7,"Sim")=0,"FORA DO PLANO",IF(COUNTIFS($B$2:B698,B698,$C$2:C698,C698,$F$2:F698,F698)&gt;1,"DUPLICADO","OK")))))))</f>
        <v/>
      </c>
    </row>
    <row r="699" ht="15" customHeight="1" s="22">
      <c r="A699" s="38" t="n"/>
      <c r="B699" s="56">
        <f>IF(A699="","",DATE(YEAR(A699),MONTH(A699),1))</f>
        <v/>
      </c>
      <c r="C699" s="37" t="n"/>
      <c r="D699" s="43">
        <f>IF(C699="","",IFERROR(INDEX(Perguntas!$B$2:$B$31,MATCH(C699,Perguntas!$A$2:$A$31,0)),"ID inválido"))</f>
        <v/>
      </c>
      <c r="E699" s="43">
        <f>IF(C699="","",IFERROR(INDEX(Perguntas!$C$2:$C$31,MATCH(C699,Perguntas!$A$2:$A$31,0)),""))</f>
        <v/>
      </c>
      <c r="F699" s="37" t="n"/>
      <c r="G699" s="37" t="n"/>
      <c r="H699" s="53" t="n"/>
      <c r="I699" s="53" t="n"/>
      <c r="J699" s="37" t="n"/>
      <c r="K699" s="53" t="n"/>
      <c r="L699" s="53" t="n"/>
      <c r="M699" s="53" t="n"/>
      <c r="N699" s="54" t="n"/>
      <c r="O699" s="57">
        <f>IF(COUNTA(A699,C699,F699,G699)=0,"",IF(OR(A699="",C699="",F699="",G699=""),"INCOMPLETO",IF(COUNTIF(Perguntas!$A$2:$A$31,C699)=0,"ID INVÁLIDO",IF(COUNTIF(Perguntas!$A$22:$A$31,C699)&gt;0,"EXTRA",IF(INDEX(Perguntas!$C$2:$C$21,MATCH(C699,Perguntas!$A$2:$A$21,0))="","PERGUNTA VAZIA",IF(COUNTIFS(Plataformas!$A$2:$A$7,F699,Plataformas!$C$2:$C$7,"Sim")=0,"FORA DO PLANO",IF(COUNTIFS($B$2:B699,B699,$C$2:C699,C699,$F$2:F699,F699)&gt;1,"DUPLICADO","OK")))))))</f>
        <v/>
      </c>
    </row>
    <row r="700" ht="15" customHeight="1" s="22">
      <c r="A700" s="38" t="n"/>
      <c r="B700" s="52">
        <f>IF(A700="","",DATE(YEAR(A700),MONTH(A700),1))</f>
        <v/>
      </c>
      <c r="C700" s="37" t="n"/>
      <c r="D700" s="42">
        <f>IF(C700="","",IFERROR(INDEX(Perguntas!$B$2:$B$31,MATCH(C700,Perguntas!$A$2:$A$31,0)),"ID inválido"))</f>
        <v/>
      </c>
      <c r="E700" s="42">
        <f>IF(C700="","",IFERROR(INDEX(Perguntas!$C$2:$C$31,MATCH(C700,Perguntas!$A$2:$A$31,0)),""))</f>
        <v/>
      </c>
      <c r="F700" s="37" t="n"/>
      <c r="G700" s="37" t="n"/>
      <c r="H700" s="53" t="n"/>
      <c r="I700" s="53" t="n"/>
      <c r="J700" s="37" t="n"/>
      <c r="K700" s="53" t="n"/>
      <c r="L700" s="53" t="n"/>
      <c r="M700" s="53" t="n"/>
      <c r="N700" s="54" t="n"/>
      <c r="O700" s="55">
        <f>IF(COUNTA(A700,C700,F700,G700)=0,"",IF(OR(A700="",C700="",F700="",G700=""),"INCOMPLETO",IF(COUNTIF(Perguntas!$A$2:$A$31,C700)=0,"ID INVÁLIDO",IF(COUNTIF(Perguntas!$A$22:$A$31,C700)&gt;0,"EXTRA",IF(INDEX(Perguntas!$C$2:$C$21,MATCH(C700,Perguntas!$A$2:$A$21,0))="","PERGUNTA VAZIA",IF(COUNTIFS(Plataformas!$A$2:$A$7,F700,Plataformas!$C$2:$C$7,"Sim")=0,"FORA DO PLANO",IF(COUNTIFS($B$2:B700,B700,$C$2:C700,C700,$F$2:F700,F700)&gt;1,"DUPLICADO","OK")))))))</f>
        <v/>
      </c>
    </row>
    <row r="701" ht="15" customHeight="1" s="22">
      <c r="A701" s="38" t="n"/>
      <c r="B701" s="56">
        <f>IF(A701="","",DATE(YEAR(A701),MONTH(A701),1))</f>
        <v/>
      </c>
      <c r="C701" s="37" t="n"/>
      <c r="D701" s="43">
        <f>IF(C701="","",IFERROR(INDEX(Perguntas!$B$2:$B$31,MATCH(C701,Perguntas!$A$2:$A$31,0)),"ID inválido"))</f>
        <v/>
      </c>
      <c r="E701" s="43">
        <f>IF(C701="","",IFERROR(INDEX(Perguntas!$C$2:$C$31,MATCH(C701,Perguntas!$A$2:$A$31,0)),""))</f>
        <v/>
      </c>
      <c r="F701" s="37" t="n"/>
      <c r="G701" s="37" t="n"/>
      <c r="H701" s="53" t="n"/>
      <c r="I701" s="53" t="n"/>
      <c r="J701" s="37" t="n"/>
      <c r="K701" s="53" t="n"/>
      <c r="L701" s="53" t="n"/>
      <c r="M701" s="53" t="n"/>
      <c r="N701" s="54" t="n"/>
      <c r="O701" s="57">
        <f>IF(COUNTA(A701,C701,F701,G701)=0,"",IF(OR(A701="",C701="",F701="",G701=""),"INCOMPLETO",IF(COUNTIF(Perguntas!$A$2:$A$31,C701)=0,"ID INVÁLIDO",IF(COUNTIF(Perguntas!$A$22:$A$31,C701)&gt;0,"EXTRA",IF(INDEX(Perguntas!$C$2:$C$21,MATCH(C701,Perguntas!$A$2:$A$21,0))="","PERGUNTA VAZIA",IF(COUNTIFS(Plataformas!$A$2:$A$7,F701,Plataformas!$C$2:$C$7,"Sim")=0,"FORA DO PLANO",IF(COUNTIFS($B$2:B701,B701,$C$2:C701,C701,$F$2:F701,F701)&gt;1,"DUPLICADO","OK")))))))</f>
        <v/>
      </c>
    </row>
    <row r="702" ht="15" customHeight="1" s="22">
      <c r="A702" s="38" t="n"/>
      <c r="B702" s="52">
        <f>IF(A702="","",DATE(YEAR(A702),MONTH(A702),1))</f>
        <v/>
      </c>
      <c r="C702" s="37" t="n"/>
      <c r="D702" s="42">
        <f>IF(C702="","",IFERROR(INDEX(Perguntas!$B$2:$B$31,MATCH(C702,Perguntas!$A$2:$A$31,0)),"ID inválido"))</f>
        <v/>
      </c>
      <c r="E702" s="42">
        <f>IF(C702="","",IFERROR(INDEX(Perguntas!$C$2:$C$31,MATCH(C702,Perguntas!$A$2:$A$31,0)),""))</f>
        <v/>
      </c>
      <c r="F702" s="37" t="n"/>
      <c r="G702" s="37" t="n"/>
      <c r="H702" s="53" t="n"/>
      <c r="I702" s="53" t="n"/>
      <c r="J702" s="37" t="n"/>
      <c r="K702" s="53" t="n"/>
      <c r="L702" s="53" t="n"/>
      <c r="M702" s="53" t="n"/>
      <c r="N702" s="54" t="n"/>
      <c r="O702" s="55">
        <f>IF(COUNTA(A702,C702,F702,G702)=0,"",IF(OR(A702="",C702="",F702="",G702=""),"INCOMPLETO",IF(COUNTIF(Perguntas!$A$2:$A$31,C702)=0,"ID INVÁLIDO",IF(COUNTIF(Perguntas!$A$22:$A$31,C702)&gt;0,"EXTRA",IF(INDEX(Perguntas!$C$2:$C$21,MATCH(C702,Perguntas!$A$2:$A$21,0))="","PERGUNTA VAZIA",IF(COUNTIFS(Plataformas!$A$2:$A$7,F702,Plataformas!$C$2:$C$7,"Sim")=0,"FORA DO PLANO",IF(COUNTIFS($B$2:B702,B702,$C$2:C702,C702,$F$2:F702,F702)&gt;1,"DUPLICADO","OK")))))))</f>
        <v/>
      </c>
    </row>
    <row r="703" ht="15" customHeight="1" s="22">
      <c r="A703" s="38" t="n"/>
      <c r="B703" s="56">
        <f>IF(A703="","",DATE(YEAR(A703),MONTH(A703),1))</f>
        <v/>
      </c>
      <c r="C703" s="37" t="n"/>
      <c r="D703" s="43">
        <f>IF(C703="","",IFERROR(INDEX(Perguntas!$B$2:$B$31,MATCH(C703,Perguntas!$A$2:$A$31,0)),"ID inválido"))</f>
        <v/>
      </c>
      <c r="E703" s="43">
        <f>IF(C703="","",IFERROR(INDEX(Perguntas!$C$2:$C$31,MATCH(C703,Perguntas!$A$2:$A$31,0)),""))</f>
        <v/>
      </c>
      <c r="F703" s="37" t="n"/>
      <c r="G703" s="37" t="n"/>
      <c r="H703" s="53" t="n"/>
      <c r="I703" s="53" t="n"/>
      <c r="J703" s="37" t="n"/>
      <c r="K703" s="53" t="n"/>
      <c r="L703" s="53" t="n"/>
      <c r="M703" s="53" t="n"/>
      <c r="N703" s="54" t="n"/>
      <c r="O703" s="57">
        <f>IF(COUNTA(A703,C703,F703,G703)=0,"",IF(OR(A703="",C703="",F703="",G703=""),"INCOMPLETO",IF(COUNTIF(Perguntas!$A$2:$A$31,C703)=0,"ID INVÁLIDO",IF(COUNTIF(Perguntas!$A$22:$A$31,C703)&gt;0,"EXTRA",IF(INDEX(Perguntas!$C$2:$C$21,MATCH(C703,Perguntas!$A$2:$A$21,0))="","PERGUNTA VAZIA",IF(COUNTIFS(Plataformas!$A$2:$A$7,F703,Plataformas!$C$2:$C$7,"Sim")=0,"FORA DO PLANO",IF(COUNTIFS($B$2:B703,B703,$C$2:C703,C703,$F$2:F703,F703)&gt;1,"DUPLICADO","OK")))))))</f>
        <v/>
      </c>
    </row>
    <row r="704" ht="15" customHeight="1" s="22">
      <c r="A704" s="38" t="n"/>
      <c r="B704" s="52">
        <f>IF(A704="","",DATE(YEAR(A704),MONTH(A704),1))</f>
        <v/>
      </c>
      <c r="C704" s="37" t="n"/>
      <c r="D704" s="42">
        <f>IF(C704="","",IFERROR(INDEX(Perguntas!$B$2:$B$31,MATCH(C704,Perguntas!$A$2:$A$31,0)),"ID inválido"))</f>
        <v/>
      </c>
      <c r="E704" s="42">
        <f>IF(C704="","",IFERROR(INDEX(Perguntas!$C$2:$C$31,MATCH(C704,Perguntas!$A$2:$A$31,0)),""))</f>
        <v/>
      </c>
      <c r="F704" s="37" t="n"/>
      <c r="G704" s="37" t="n"/>
      <c r="H704" s="53" t="n"/>
      <c r="I704" s="53" t="n"/>
      <c r="J704" s="37" t="n"/>
      <c r="K704" s="53" t="n"/>
      <c r="L704" s="53" t="n"/>
      <c r="M704" s="53" t="n"/>
      <c r="N704" s="54" t="n"/>
      <c r="O704" s="55">
        <f>IF(COUNTA(A704,C704,F704,G704)=0,"",IF(OR(A704="",C704="",F704="",G704=""),"INCOMPLETO",IF(COUNTIF(Perguntas!$A$2:$A$31,C704)=0,"ID INVÁLIDO",IF(COUNTIF(Perguntas!$A$22:$A$31,C704)&gt;0,"EXTRA",IF(INDEX(Perguntas!$C$2:$C$21,MATCH(C704,Perguntas!$A$2:$A$21,0))="","PERGUNTA VAZIA",IF(COUNTIFS(Plataformas!$A$2:$A$7,F704,Plataformas!$C$2:$C$7,"Sim")=0,"FORA DO PLANO",IF(COUNTIFS($B$2:B704,B704,$C$2:C704,C704,$F$2:F704,F704)&gt;1,"DUPLICADO","OK")))))))</f>
        <v/>
      </c>
    </row>
    <row r="705" ht="15" customHeight="1" s="22">
      <c r="A705" s="38" t="n"/>
      <c r="B705" s="56">
        <f>IF(A705="","",DATE(YEAR(A705),MONTH(A705),1))</f>
        <v/>
      </c>
      <c r="C705" s="37" t="n"/>
      <c r="D705" s="43">
        <f>IF(C705="","",IFERROR(INDEX(Perguntas!$B$2:$B$31,MATCH(C705,Perguntas!$A$2:$A$31,0)),"ID inválido"))</f>
        <v/>
      </c>
      <c r="E705" s="43">
        <f>IF(C705="","",IFERROR(INDEX(Perguntas!$C$2:$C$31,MATCH(C705,Perguntas!$A$2:$A$31,0)),""))</f>
        <v/>
      </c>
      <c r="F705" s="37" t="n"/>
      <c r="G705" s="37" t="n"/>
      <c r="H705" s="53" t="n"/>
      <c r="I705" s="53" t="n"/>
      <c r="J705" s="37" t="n"/>
      <c r="K705" s="53" t="n"/>
      <c r="L705" s="53" t="n"/>
      <c r="M705" s="53" t="n"/>
      <c r="N705" s="54" t="n"/>
      <c r="O705" s="57">
        <f>IF(COUNTA(A705,C705,F705,G705)=0,"",IF(OR(A705="",C705="",F705="",G705=""),"INCOMPLETO",IF(COUNTIF(Perguntas!$A$2:$A$31,C705)=0,"ID INVÁLIDO",IF(COUNTIF(Perguntas!$A$22:$A$31,C705)&gt;0,"EXTRA",IF(INDEX(Perguntas!$C$2:$C$21,MATCH(C705,Perguntas!$A$2:$A$21,0))="","PERGUNTA VAZIA",IF(COUNTIFS(Plataformas!$A$2:$A$7,F705,Plataformas!$C$2:$C$7,"Sim")=0,"FORA DO PLANO",IF(COUNTIFS($B$2:B705,B705,$C$2:C705,C705,$F$2:F705,F705)&gt;1,"DUPLICADO","OK")))))))</f>
        <v/>
      </c>
    </row>
    <row r="706" ht="15" customHeight="1" s="22">
      <c r="A706" s="38" t="n"/>
      <c r="B706" s="52">
        <f>IF(A706="","",DATE(YEAR(A706),MONTH(A706),1))</f>
        <v/>
      </c>
      <c r="C706" s="37" t="n"/>
      <c r="D706" s="42">
        <f>IF(C706="","",IFERROR(INDEX(Perguntas!$B$2:$B$31,MATCH(C706,Perguntas!$A$2:$A$31,0)),"ID inválido"))</f>
        <v/>
      </c>
      <c r="E706" s="42">
        <f>IF(C706="","",IFERROR(INDEX(Perguntas!$C$2:$C$31,MATCH(C706,Perguntas!$A$2:$A$31,0)),""))</f>
        <v/>
      </c>
      <c r="F706" s="37" t="n"/>
      <c r="G706" s="37" t="n"/>
      <c r="H706" s="53" t="n"/>
      <c r="I706" s="53" t="n"/>
      <c r="J706" s="37" t="n"/>
      <c r="K706" s="53" t="n"/>
      <c r="L706" s="53" t="n"/>
      <c r="M706" s="53" t="n"/>
      <c r="N706" s="54" t="n"/>
      <c r="O706" s="55">
        <f>IF(COUNTA(A706,C706,F706,G706)=0,"",IF(OR(A706="",C706="",F706="",G706=""),"INCOMPLETO",IF(COUNTIF(Perguntas!$A$2:$A$31,C706)=0,"ID INVÁLIDO",IF(COUNTIF(Perguntas!$A$22:$A$31,C706)&gt;0,"EXTRA",IF(INDEX(Perguntas!$C$2:$C$21,MATCH(C706,Perguntas!$A$2:$A$21,0))="","PERGUNTA VAZIA",IF(COUNTIFS(Plataformas!$A$2:$A$7,F706,Plataformas!$C$2:$C$7,"Sim")=0,"FORA DO PLANO",IF(COUNTIFS($B$2:B706,B706,$C$2:C706,C706,$F$2:F706,F706)&gt;1,"DUPLICADO","OK")))))))</f>
        <v/>
      </c>
    </row>
    <row r="707" ht="15" customHeight="1" s="22">
      <c r="A707" s="38" t="n"/>
      <c r="B707" s="56">
        <f>IF(A707="","",DATE(YEAR(A707),MONTH(A707),1))</f>
        <v/>
      </c>
      <c r="C707" s="37" t="n"/>
      <c r="D707" s="43">
        <f>IF(C707="","",IFERROR(INDEX(Perguntas!$B$2:$B$31,MATCH(C707,Perguntas!$A$2:$A$31,0)),"ID inválido"))</f>
        <v/>
      </c>
      <c r="E707" s="43">
        <f>IF(C707="","",IFERROR(INDEX(Perguntas!$C$2:$C$31,MATCH(C707,Perguntas!$A$2:$A$31,0)),""))</f>
        <v/>
      </c>
      <c r="F707" s="37" t="n"/>
      <c r="G707" s="37" t="n"/>
      <c r="H707" s="53" t="n"/>
      <c r="I707" s="53" t="n"/>
      <c r="J707" s="37" t="n"/>
      <c r="K707" s="53" t="n"/>
      <c r="L707" s="53" t="n"/>
      <c r="M707" s="53" t="n"/>
      <c r="N707" s="54" t="n"/>
      <c r="O707" s="57">
        <f>IF(COUNTA(A707,C707,F707,G707)=0,"",IF(OR(A707="",C707="",F707="",G707=""),"INCOMPLETO",IF(COUNTIF(Perguntas!$A$2:$A$31,C707)=0,"ID INVÁLIDO",IF(COUNTIF(Perguntas!$A$22:$A$31,C707)&gt;0,"EXTRA",IF(INDEX(Perguntas!$C$2:$C$21,MATCH(C707,Perguntas!$A$2:$A$21,0))="","PERGUNTA VAZIA",IF(COUNTIFS(Plataformas!$A$2:$A$7,F707,Plataformas!$C$2:$C$7,"Sim")=0,"FORA DO PLANO",IF(COUNTIFS($B$2:B707,B707,$C$2:C707,C707,$F$2:F707,F707)&gt;1,"DUPLICADO","OK")))))))</f>
        <v/>
      </c>
    </row>
    <row r="708" ht="15" customHeight="1" s="22">
      <c r="A708" s="38" t="n"/>
      <c r="B708" s="52">
        <f>IF(A708="","",DATE(YEAR(A708),MONTH(A708),1))</f>
        <v/>
      </c>
      <c r="C708" s="37" t="n"/>
      <c r="D708" s="42">
        <f>IF(C708="","",IFERROR(INDEX(Perguntas!$B$2:$B$31,MATCH(C708,Perguntas!$A$2:$A$31,0)),"ID inválido"))</f>
        <v/>
      </c>
      <c r="E708" s="42">
        <f>IF(C708="","",IFERROR(INDEX(Perguntas!$C$2:$C$31,MATCH(C708,Perguntas!$A$2:$A$31,0)),""))</f>
        <v/>
      </c>
      <c r="F708" s="37" t="n"/>
      <c r="G708" s="37" t="n"/>
      <c r="H708" s="53" t="n"/>
      <c r="I708" s="53" t="n"/>
      <c r="J708" s="37" t="n"/>
      <c r="K708" s="53" t="n"/>
      <c r="L708" s="53" t="n"/>
      <c r="M708" s="53" t="n"/>
      <c r="N708" s="54" t="n"/>
      <c r="O708" s="55">
        <f>IF(COUNTA(A708,C708,F708,G708)=0,"",IF(OR(A708="",C708="",F708="",G708=""),"INCOMPLETO",IF(COUNTIF(Perguntas!$A$2:$A$31,C708)=0,"ID INVÁLIDO",IF(COUNTIF(Perguntas!$A$22:$A$31,C708)&gt;0,"EXTRA",IF(INDEX(Perguntas!$C$2:$C$21,MATCH(C708,Perguntas!$A$2:$A$21,0))="","PERGUNTA VAZIA",IF(COUNTIFS(Plataformas!$A$2:$A$7,F708,Plataformas!$C$2:$C$7,"Sim")=0,"FORA DO PLANO",IF(COUNTIFS($B$2:B708,B708,$C$2:C708,C708,$F$2:F708,F708)&gt;1,"DUPLICADO","OK")))))))</f>
        <v/>
      </c>
    </row>
    <row r="709" ht="15" customHeight="1" s="22">
      <c r="A709" s="38" t="n"/>
      <c r="B709" s="56">
        <f>IF(A709="","",DATE(YEAR(A709),MONTH(A709),1))</f>
        <v/>
      </c>
      <c r="C709" s="37" t="n"/>
      <c r="D709" s="43">
        <f>IF(C709="","",IFERROR(INDEX(Perguntas!$B$2:$B$31,MATCH(C709,Perguntas!$A$2:$A$31,0)),"ID inválido"))</f>
        <v/>
      </c>
      <c r="E709" s="43">
        <f>IF(C709="","",IFERROR(INDEX(Perguntas!$C$2:$C$31,MATCH(C709,Perguntas!$A$2:$A$31,0)),""))</f>
        <v/>
      </c>
      <c r="F709" s="37" t="n"/>
      <c r="G709" s="37" t="n"/>
      <c r="H709" s="53" t="n"/>
      <c r="I709" s="53" t="n"/>
      <c r="J709" s="37" t="n"/>
      <c r="K709" s="53" t="n"/>
      <c r="L709" s="53" t="n"/>
      <c r="M709" s="53" t="n"/>
      <c r="N709" s="54" t="n"/>
      <c r="O709" s="57">
        <f>IF(COUNTA(A709,C709,F709,G709)=0,"",IF(OR(A709="",C709="",F709="",G709=""),"INCOMPLETO",IF(COUNTIF(Perguntas!$A$2:$A$31,C709)=0,"ID INVÁLIDO",IF(COUNTIF(Perguntas!$A$22:$A$31,C709)&gt;0,"EXTRA",IF(INDEX(Perguntas!$C$2:$C$21,MATCH(C709,Perguntas!$A$2:$A$21,0))="","PERGUNTA VAZIA",IF(COUNTIFS(Plataformas!$A$2:$A$7,F709,Plataformas!$C$2:$C$7,"Sim")=0,"FORA DO PLANO",IF(COUNTIFS($B$2:B709,B709,$C$2:C709,C709,$F$2:F709,F709)&gt;1,"DUPLICADO","OK")))))))</f>
        <v/>
      </c>
    </row>
    <row r="710" ht="15" customHeight="1" s="22">
      <c r="A710" s="38" t="n"/>
      <c r="B710" s="52">
        <f>IF(A710="","",DATE(YEAR(A710),MONTH(A710),1))</f>
        <v/>
      </c>
      <c r="C710" s="37" t="n"/>
      <c r="D710" s="42">
        <f>IF(C710="","",IFERROR(INDEX(Perguntas!$B$2:$B$31,MATCH(C710,Perguntas!$A$2:$A$31,0)),"ID inválido"))</f>
        <v/>
      </c>
      <c r="E710" s="42">
        <f>IF(C710="","",IFERROR(INDEX(Perguntas!$C$2:$C$31,MATCH(C710,Perguntas!$A$2:$A$31,0)),""))</f>
        <v/>
      </c>
      <c r="F710" s="37" t="n"/>
      <c r="G710" s="37" t="n"/>
      <c r="H710" s="53" t="n"/>
      <c r="I710" s="53" t="n"/>
      <c r="J710" s="37" t="n"/>
      <c r="K710" s="53" t="n"/>
      <c r="L710" s="53" t="n"/>
      <c r="M710" s="53" t="n"/>
      <c r="N710" s="54" t="n"/>
      <c r="O710" s="55">
        <f>IF(COUNTA(A710,C710,F710,G710)=0,"",IF(OR(A710="",C710="",F710="",G710=""),"INCOMPLETO",IF(COUNTIF(Perguntas!$A$2:$A$31,C710)=0,"ID INVÁLIDO",IF(COUNTIF(Perguntas!$A$22:$A$31,C710)&gt;0,"EXTRA",IF(INDEX(Perguntas!$C$2:$C$21,MATCH(C710,Perguntas!$A$2:$A$21,0))="","PERGUNTA VAZIA",IF(COUNTIFS(Plataformas!$A$2:$A$7,F710,Plataformas!$C$2:$C$7,"Sim")=0,"FORA DO PLANO",IF(COUNTIFS($B$2:B710,B710,$C$2:C710,C710,$F$2:F710,F710)&gt;1,"DUPLICADO","OK")))))))</f>
        <v/>
      </c>
    </row>
    <row r="711" ht="15" customHeight="1" s="22">
      <c r="A711" s="38" t="n"/>
      <c r="B711" s="56">
        <f>IF(A711="","",DATE(YEAR(A711),MONTH(A711),1))</f>
        <v/>
      </c>
      <c r="C711" s="37" t="n"/>
      <c r="D711" s="43">
        <f>IF(C711="","",IFERROR(INDEX(Perguntas!$B$2:$B$31,MATCH(C711,Perguntas!$A$2:$A$31,0)),"ID inválido"))</f>
        <v/>
      </c>
      <c r="E711" s="43">
        <f>IF(C711="","",IFERROR(INDEX(Perguntas!$C$2:$C$31,MATCH(C711,Perguntas!$A$2:$A$31,0)),""))</f>
        <v/>
      </c>
      <c r="F711" s="37" t="n"/>
      <c r="G711" s="37" t="n"/>
      <c r="H711" s="53" t="n"/>
      <c r="I711" s="53" t="n"/>
      <c r="J711" s="37" t="n"/>
      <c r="K711" s="53" t="n"/>
      <c r="L711" s="53" t="n"/>
      <c r="M711" s="53" t="n"/>
      <c r="N711" s="54" t="n"/>
      <c r="O711" s="57">
        <f>IF(COUNTA(A711,C711,F711,G711)=0,"",IF(OR(A711="",C711="",F711="",G711=""),"INCOMPLETO",IF(COUNTIF(Perguntas!$A$2:$A$31,C711)=0,"ID INVÁLIDO",IF(COUNTIF(Perguntas!$A$22:$A$31,C711)&gt;0,"EXTRA",IF(INDEX(Perguntas!$C$2:$C$21,MATCH(C711,Perguntas!$A$2:$A$21,0))="","PERGUNTA VAZIA",IF(COUNTIFS(Plataformas!$A$2:$A$7,F711,Plataformas!$C$2:$C$7,"Sim")=0,"FORA DO PLANO",IF(COUNTIFS($B$2:B711,B711,$C$2:C711,C711,$F$2:F711,F711)&gt;1,"DUPLICADO","OK")))))))</f>
        <v/>
      </c>
    </row>
    <row r="712" ht="15" customHeight="1" s="22">
      <c r="A712" s="38" t="n"/>
      <c r="B712" s="52">
        <f>IF(A712="","",DATE(YEAR(A712),MONTH(A712),1))</f>
        <v/>
      </c>
      <c r="C712" s="37" t="n"/>
      <c r="D712" s="42">
        <f>IF(C712="","",IFERROR(INDEX(Perguntas!$B$2:$B$31,MATCH(C712,Perguntas!$A$2:$A$31,0)),"ID inválido"))</f>
        <v/>
      </c>
      <c r="E712" s="42">
        <f>IF(C712="","",IFERROR(INDEX(Perguntas!$C$2:$C$31,MATCH(C712,Perguntas!$A$2:$A$31,0)),""))</f>
        <v/>
      </c>
      <c r="F712" s="37" t="n"/>
      <c r="G712" s="37" t="n"/>
      <c r="H712" s="53" t="n"/>
      <c r="I712" s="53" t="n"/>
      <c r="J712" s="37" t="n"/>
      <c r="K712" s="53" t="n"/>
      <c r="L712" s="53" t="n"/>
      <c r="M712" s="53" t="n"/>
      <c r="N712" s="54" t="n"/>
      <c r="O712" s="55">
        <f>IF(COUNTA(A712,C712,F712,G712)=0,"",IF(OR(A712="",C712="",F712="",G712=""),"INCOMPLETO",IF(COUNTIF(Perguntas!$A$2:$A$31,C712)=0,"ID INVÁLIDO",IF(COUNTIF(Perguntas!$A$22:$A$31,C712)&gt;0,"EXTRA",IF(INDEX(Perguntas!$C$2:$C$21,MATCH(C712,Perguntas!$A$2:$A$21,0))="","PERGUNTA VAZIA",IF(COUNTIFS(Plataformas!$A$2:$A$7,F712,Plataformas!$C$2:$C$7,"Sim")=0,"FORA DO PLANO",IF(COUNTIFS($B$2:B712,B712,$C$2:C712,C712,$F$2:F712,F712)&gt;1,"DUPLICADO","OK")))))))</f>
        <v/>
      </c>
    </row>
    <row r="713" ht="15" customHeight="1" s="22">
      <c r="A713" s="38" t="n"/>
      <c r="B713" s="56">
        <f>IF(A713="","",DATE(YEAR(A713),MONTH(A713),1))</f>
        <v/>
      </c>
      <c r="C713" s="37" t="n"/>
      <c r="D713" s="43">
        <f>IF(C713="","",IFERROR(INDEX(Perguntas!$B$2:$B$31,MATCH(C713,Perguntas!$A$2:$A$31,0)),"ID inválido"))</f>
        <v/>
      </c>
      <c r="E713" s="43">
        <f>IF(C713="","",IFERROR(INDEX(Perguntas!$C$2:$C$31,MATCH(C713,Perguntas!$A$2:$A$31,0)),""))</f>
        <v/>
      </c>
      <c r="F713" s="37" t="n"/>
      <c r="G713" s="37" t="n"/>
      <c r="H713" s="53" t="n"/>
      <c r="I713" s="53" t="n"/>
      <c r="J713" s="37" t="n"/>
      <c r="K713" s="53" t="n"/>
      <c r="L713" s="53" t="n"/>
      <c r="M713" s="53" t="n"/>
      <c r="N713" s="54" t="n"/>
      <c r="O713" s="57">
        <f>IF(COUNTA(A713,C713,F713,G713)=0,"",IF(OR(A713="",C713="",F713="",G713=""),"INCOMPLETO",IF(COUNTIF(Perguntas!$A$2:$A$31,C713)=0,"ID INVÁLIDO",IF(COUNTIF(Perguntas!$A$22:$A$31,C713)&gt;0,"EXTRA",IF(INDEX(Perguntas!$C$2:$C$21,MATCH(C713,Perguntas!$A$2:$A$21,0))="","PERGUNTA VAZIA",IF(COUNTIFS(Plataformas!$A$2:$A$7,F713,Plataformas!$C$2:$C$7,"Sim")=0,"FORA DO PLANO",IF(COUNTIFS($B$2:B713,B713,$C$2:C713,C713,$F$2:F713,F713)&gt;1,"DUPLICADO","OK")))))))</f>
        <v/>
      </c>
    </row>
    <row r="714" ht="15" customHeight="1" s="22">
      <c r="A714" s="38" t="n"/>
      <c r="B714" s="52">
        <f>IF(A714="","",DATE(YEAR(A714),MONTH(A714),1))</f>
        <v/>
      </c>
      <c r="C714" s="37" t="n"/>
      <c r="D714" s="42">
        <f>IF(C714="","",IFERROR(INDEX(Perguntas!$B$2:$B$31,MATCH(C714,Perguntas!$A$2:$A$31,0)),"ID inválido"))</f>
        <v/>
      </c>
      <c r="E714" s="42">
        <f>IF(C714="","",IFERROR(INDEX(Perguntas!$C$2:$C$31,MATCH(C714,Perguntas!$A$2:$A$31,0)),""))</f>
        <v/>
      </c>
      <c r="F714" s="37" t="n"/>
      <c r="G714" s="37" t="n"/>
      <c r="H714" s="53" t="n"/>
      <c r="I714" s="53" t="n"/>
      <c r="J714" s="37" t="n"/>
      <c r="K714" s="53" t="n"/>
      <c r="L714" s="53" t="n"/>
      <c r="M714" s="53" t="n"/>
      <c r="N714" s="54" t="n"/>
      <c r="O714" s="55">
        <f>IF(COUNTA(A714,C714,F714,G714)=0,"",IF(OR(A714="",C714="",F714="",G714=""),"INCOMPLETO",IF(COUNTIF(Perguntas!$A$2:$A$31,C714)=0,"ID INVÁLIDO",IF(COUNTIF(Perguntas!$A$22:$A$31,C714)&gt;0,"EXTRA",IF(INDEX(Perguntas!$C$2:$C$21,MATCH(C714,Perguntas!$A$2:$A$21,0))="","PERGUNTA VAZIA",IF(COUNTIFS(Plataformas!$A$2:$A$7,F714,Plataformas!$C$2:$C$7,"Sim")=0,"FORA DO PLANO",IF(COUNTIFS($B$2:B714,B714,$C$2:C714,C714,$F$2:F714,F714)&gt;1,"DUPLICADO","OK")))))))</f>
        <v/>
      </c>
    </row>
    <row r="715" ht="15" customHeight="1" s="22">
      <c r="A715" s="38" t="n"/>
      <c r="B715" s="56">
        <f>IF(A715="","",DATE(YEAR(A715),MONTH(A715),1))</f>
        <v/>
      </c>
      <c r="C715" s="37" t="n"/>
      <c r="D715" s="43">
        <f>IF(C715="","",IFERROR(INDEX(Perguntas!$B$2:$B$31,MATCH(C715,Perguntas!$A$2:$A$31,0)),"ID inválido"))</f>
        <v/>
      </c>
      <c r="E715" s="43">
        <f>IF(C715="","",IFERROR(INDEX(Perguntas!$C$2:$C$31,MATCH(C715,Perguntas!$A$2:$A$31,0)),""))</f>
        <v/>
      </c>
      <c r="F715" s="37" t="n"/>
      <c r="G715" s="37" t="n"/>
      <c r="H715" s="53" t="n"/>
      <c r="I715" s="53" t="n"/>
      <c r="J715" s="37" t="n"/>
      <c r="K715" s="53" t="n"/>
      <c r="L715" s="53" t="n"/>
      <c r="M715" s="53" t="n"/>
      <c r="N715" s="54" t="n"/>
      <c r="O715" s="57">
        <f>IF(COUNTA(A715,C715,F715,G715)=0,"",IF(OR(A715="",C715="",F715="",G715=""),"INCOMPLETO",IF(COUNTIF(Perguntas!$A$2:$A$31,C715)=0,"ID INVÁLIDO",IF(COUNTIF(Perguntas!$A$22:$A$31,C715)&gt;0,"EXTRA",IF(INDEX(Perguntas!$C$2:$C$21,MATCH(C715,Perguntas!$A$2:$A$21,0))="","PERGUNTA VAZIA",IF(COUNTIFS(Plataformas!$A$2:$A$7,F715,Plataformas!$C$2:$C$7,"Sim")=0,"FORA DO PLANO",IF(COUNTIFS($B$2:B715,B715,$C$2:C715,C715,$F$2:F715,F715)&gt;1,"DUPLICADO","OK")))))))</f>
        <v/>
      </c>
    </row>
    <row r="716" ht="15" customHeight="1" s="22">
      <c r="A716" s="38" t="n"/>
      <c r="B716" s="52">
        <f>IF(A716="","",DATE(YEAR(A716),MONTH(A716),1))</f>
        <v/>
      </c>
      <c r="C716" s="37" t="n"/>
      <c r="D716" s="42">
        <f>IF(C716="","",IFERROR(INDEX(Perguntas!$B$2:$B$31,MATCH(C716,Perguntas!$A$2:$A$31,0)),"ID inválido"))</f>
        <v/>
      </c>
      <c r="E716" s="42">
        <f>IF(C716="","",IFERROR(INDEX(Perguntas!$C$2:$C$31,MATCH(C716,Perguntas!$A$2:$A$31,0)),""))</f>
        <v/>
      </c>
      <c r="F716" s="37" t="n"/>
      <c r="G716" s="37" t="n"/>
      <c r="H716" s="53" t="n"/>
      <c r="I716" s="53" t="n"/>
      <c r="J716" s="37" t="n"/>
      <c r="K716" s="53" t="n"/>
      <c r="L716" s="53" t="n"/>
      <c r="M716" s="53" t="n"/>
      <c r="N716" s="54" t="n"/>
      <c r="O716" s="55">
        <f>IF(COUNTA(A716,C716,F716,G716)=0,"",IF(OR(A716="",C716="",F716="",G716=""),"INCOMPLETO",IF(COUNTIF(Perguntas!$A$2:$A$31,C716)=0,"ID INVÁLIDO",IF(COUNTIF(Perguntas!$A$22:$A$31,C716)&gt;0,"EXTRA",IF(INDEX(Perguntas!$C$2:$C$21,MATCH(C716,Perguntas!$A$2:$A$21,0))="","PERGUNTA VAZIA",IF(COUNTIFS(Plataformas!$A$2:$A$7,F716,Plataformas!$C$2:$C$7,"Sim")=0,"FORA DO PLANO",IF(COUNTIFS($B$2:B716,B716,$C$2:C716,C716,$F$2:F716,F716)&gt;1,"DUPLICADO","OK")))))))</f>
        <v/>
      </c>
    </row>
    <row r="717" ht="15" customHeight="1" s="22">
      <c r="A717" s="38" t="n"/>
      <c r="B717" s="56">
        <f>IF(A717="","",DATE(YEAR(A717),MONTH(A717),1))</f>
        <v/>
      </c>
      <c r="C717" s="37" t="n"/>
      <c r="D717" s="43">
        <f>IF(C717="","",IFERROR(INDEX(Perguntas!$B$2:$B$31,MATCH(C717,Perguntas!$A$2:$A$31,0)),"ID inválido"))</f>
        <v/>
      </c>
      <c r="E717" s="43">
        <f>IF(C717="","",IFERROR(INDEX(Perguntas!$C$2:$C$31,MATCH(C717,Perguntas!$A$2:$A$31,0)),""))</f>
        <v/>
      </c>
      <c r="F717" s="37" t="n"/>
      <c r="G717" s="37" t="n"/>
      <c r="H717" s="53" t="n"/>
      <c r="I717" s="53" t="n"/>
      <c r="J717" s="37" t="n"/>
      <c r="K717" s="53" t="n"/>
      <c r="L717" s="53" t="n"/>
      <c r="M717" s="53" t="n"/>
      <c r="N717" s="54" t="n"/>
      <c r="O717" s="57">
        <f>IF(COUNTA(A717,C717,F717,G717)=0,"",IF(OR(A717="",C717="",F717="",G717=""),"INCOMPLETO",IF(COUNTIF(Perguntas!$A$2:$A$31,C717)=0,"ID INVÁLIDO",IF(COUNTIF(Perguntas!$A$22:$A$31,C717)&gt;0,"EXTRA",IF(INDEX(Perguntas!$C$2:$C$21,MATCH(C717,Perguntas!$A$2:$A$21,0))="","PERGUNTA VAZIA",IF(COUNTIFS(Plataformas!$A$2:$A$7,F717,Plataformas!$C$2:$C$7,"Sim")=0,"FORA DO PLANO",IF(COUNTIFS($B$2:B717,B717,$C$2:C717,C717,$F$2:F717,F717)&gt;1,"DUPLICADO","OK")))))))</f>
        <v/>
      </c>
    </row>
    <row r="718" ht="15" customHeight="1" s="22">
      <c r="A718" s="38" t="n"/>
      <c r="B718" s="52">
        <f>IF(A718="","",DATE(YEAR(A718),MONTH(A718),1))</f>
        <v/>
      </c>
      <c r="C718" s="37" t="n"/>
      <c r="D718" s="42">
        <f>IF(C718="","",IFERROR(INDEX(Perguntas!$B$2:$B$31,MATCH(C718,Perguntas!$A$2:$A$31,0)),"ID inválido"))</f>
        <v/>
      </c>
      <c r="E718" s="42">
        <f>IF(C718="","",IFERROR(INDEX(Perguntas!$C$2:$C$31,MATCH(C718,Perguntas!$A$2:$A$31,0)),""))</f>
        <v/>
      </c>
      <c r="F718" s="37" t="n"/>
      <c r="G718" s="37" t="n"/>
      <c r="H718" s="53" t="n"/>
      <c r="I718" s="53" t="n"/>
      <c r="J718" s="37" t="n"/>
      <c r="K718" s="53" t="n"/>
      <c r="L718" s="53" t="n"/>
      <c r="M718" s="53" t="n"/>
      <c r="N718" s="54" t="n"/>
      <c r="O718" s="55">
        <f>IF(COUNTA(A718,C718,F718,G718)=0,"",IF(OR(A718="",C718="",F718="",G718=""),"INCOMPLETO",IF(COUNTIF(Perguntas!$A$2:$A$31,C718)=0,"ID INVÁLIDO",IF(COUNTIF(Perguntas!$A$22:$A$31,C718)&gt;0,"EXTRA",IF(INDEX(Perguntas!$C$2:$C$21,MATCH(C718,Perguntas!$A$2:$A$21,0))="","PERGUNTA VAZIA",IF(COUNTIFS(Plataformas!$A$2:$A$7,F718,Plataformas!$C$2:$C$7,"Sim")=0,"FORA DO PLANO",IF(COUNTIFS($B$2:B718,B718,$C$2:C718,C718,$F$2:F718,F718)&gt;1,"DUPLICADO","OK")))))))</f>
        <v/>
      </c>
    </row>
    <row r="719" ht="15" customHeight="1" s="22">
      <c r="A719" s="38" t="n"/>
      <c r="B719" s="56">
        <f>IF(A719="","",DATE(YEAR(A719),MONTH(A719),1))</f>
        <v/>
      </c>
      <c r="C719" s="37" t="n"/>
      <c r="D719" s="43">
        <f>IF(C719="","",IFERROR(INDEX(Perguntas!$B$2:$B$31,MATCH(C719,Perguntas!$A$2:$A$31,0)),"ID inválido"))</f>
        <v/>
      </c>
      <c r="E719" s="43">
        <f>IF(C719="","",IFERROR(INDEX(Perguntas!$C$2:$C$31,MATCH(C719,Perguntas!$A$2:$A$31,0)),""))</f>
        <v/>
      </c>
      <c r="F719" s="37" t="n"/>
      <c r="G719" s="37" t="n"/>
      <c r="H719" s="53" t="n"/>
      <c r="I719" s="53" t="n"/>
      <c r="J719" s="37" t="n"/>
      <c r="K719" s="53" t="n"/>
      <c r="L719" s="53" t="n"/>
      <c r="M719" s="53" t="n"/>
      <c r="N719" s="54" t="n"/>
      <c r="O719" s="57">
        <f>IF(COUNTA(A719,C719,F719,G719)=0,"",IF(OR(A719="",C719="",F719="",G719=""),"INCOMPLETO",IF(COUNTIF(Perguntas!$A$2:$A$31,C719)=0,"ID INVÁLIDO",IF(COUNTIF(Perguntas!$A$22:$A$31,C719)&gt;0,"EXTRA",IF(INDEX(Perguntas!$C$2:$C$21,MATCH(C719,Perguntas!$A$2:$A$21,0))="","PERGUNTA VAZIA",IF(COUNTIFS(Plataformas!$A$2:$A$7,F719,Plataformas!$C$2:$C$7,"Sim")=0,"FORA DO PLANO",IF(COUNTIFS($B$2:B719,B719,$C$2:C719,C719,$F$2:F719,F719)&gt;1,"DUPLICADO","OK")))))))</f>
        <v/>
      </c>
    </row>
    <row r="720" ht="15" customHeight="1" s="22">
      <c r="A720" s="38" t="n"/>
      <c r="B720" s="52">
        <f>IF(A720="","",DATE(YEAR(A720),MONTH(A720),1))</f>
        <v/>
      </c>
      <c r="C720" s="37" t="n"/>
      <c r="D720" s="42">
        <f>IF(C720="","",IFERROR(INDEX(Perguntas!$B$2:$B$31,MATCH(C720,Perguntas!$A$2:$A$31,0)),"ID inválido"))</f>
        <v/>
      </c>
      <c r="E720" s="42">
        <f>IF(C720="","",IFERROR(INDEX(Perguntas!$C$2:$C$31,MATCH(C720,Perguntas!$A$2:$A$31,0)),""))</f>
        <v/>
      </c>
      <c r="F720" s="37" t="n"/>
      <c r="G720" s="37" t="n"/>
      <c r="H720" s="53" t="n"/>
      <c r="I720" s="53" t="n"/>
      <c r="J720" s="37" t="n"/>
      <c r="K720" s="53" t="n"/>
      <c r="L720" s="53" t="n"/>
      <c r="M720" s="53" t="n"/>
      <c r="N720" s="54" t="n"/>
      <c r="O720" s="55">
        <f>IF(COUNTA(A720,C720,F720,G720)=0,"",IF(OR(A720="",C720="",F720="",G720=""),"INCOMPLETO",IF(COUNTIF(Perguntas!$A$2:$A$31,C720)=0,"ID INVÁLIDO",IF(COUNTIF(Perguntas!$A$22:$A$31,C720)&gt;0,"EXTRA",IF(INDEX(Perguntas!$C$2:$C$21,MATCH(C720,Perguntas!$A$2:$A$21,0))="","PERGUNTA VAZIA",IF(COUNTIFS(Plataformas!$A$2:$A$7,F720,Plataformas!$C$2:$C$7,"Sim")=0,"FORA DO PLANO",IF(COUNTIFS($B$2:B720,B720,$C$2:C720,C720,$F$2:F720,F720)&gt;1,"DUPLICADO","OK")))))))</f>
        <v/>
      </c>
    </row>
    <row r="721" ht="15" customHeight="1" s="22">
      <c r="A721" s="38" t="n"/>
      <c r="B721" s="56">
        <f>IF(A721="","",DATE(YEAR(A721),MONTH(A721),1))</f>
        <v/>
      </c>
      <c r="C721" s="37" t="n"/>
      <c r="D721" s="43">
        <f>IF(C721="","",IFERROR(INDEX(Perguntas!$B$2:$B$31,MATCH(C721,Perguntas!$A$2:$A$31,0)),"ID inválido"))</f>
        <v/>
      </c>
      <c r="E721" s="43">
        <f>IF(C721="","",IFERROR(INDEX(Perguntas!$C$2:$C$31,MATCH(C721,Perguntas!$A$2:$A$31,0)),""))</f>
        <v/>
      </c>
      <c r="F721" s="37" t="n"/>
      <c r="G721" s="37" t="n"/>
      <c r="H721" s="53" t="n"/>
      <c r="I721" s="53" t="n"/>
      <c r="J721" s="37" t="n"/>
      <c r="K721" s="53" t="n"/>
      <c r="L721" s="53" t="n"/>
      <c r="M721" s="53" t="n"/>
      <c r="N721" s="54" t="n"/>
      <c r="O721" s="57">
        <f>IF(COUNTA(A721,C721,F721,G721)=0,"",IF(OR(A721="",C721="",F721="",G721=""),"INCOMPLETO",IF(COUNTIF(Perguntas!$A$2:$A$31,C721)=0,"ID INVÁLIDO",IF(COUNTIF(Perguntas!$A$22:$A$31,C721)&gt;0,"EXTRA",IF(INDEX(Perguntas!$C$2:$C$21,MATCH(C721,Perguntas!$A$2:$A$21,0))="","PERGUNTA VAZIA",IF(COUNTIFS(Plataformas!$A$2:$A$7,F721,Plataformas!$C$2:$C$7,"Sim")=0,"FORA DO PLANO",IF(COUNTIFS($B$2:B721,B721,$C$2:C721,C721,$F$2:F721,F721)&gt;1,"DUPLICADO","OK")))))))</f>
        <v/>
      </c>
    </row>
    <row r="722" ht="15" customHeight="1" s="22">
      <c r="A722" s="38" t="n"/>
      <c r="B722" s="52">
        <f>IF(A722="","",DATE(YEAR(A722),MONTH(A722),1))</f>
        <v/>
      </c>
      <c r="C722" s="37" t="n"/>
      <c r="D722" s="42">
        <f>IF(C722="","",IFERROR(INDEX(Perguntas!$B$2:$B$31,MATCH(C722,Perguntas!$A$2:$A$31,0)),"ID inválido"))</f>
        <v/>
      </c>
      <c r="E722" s="42">
        <f>IF(C722="","",IFERROR(INDEX(Perguntas!$C$2:$C$31,MATCH(C722,Perguntas!$A$2:$A$31,0)),""))</f>
        <v/>
      </c>
      <c r="F722" s="37" t="n"/>
      <c r="G722" s="37" t="n"/>
      <c r="H722" s="53" t="n"/>
      <c r="I722" s="53" t="n"/>
      <c r="J722" s="37" t="n"/>
      <c r="K722" s="53" t="n"/>
      <c r="L722" s="53" t="n"/>
      <c r="M722" s="53" t="n"/>
      <c r="N722" s="54" t="n"/>
      <c r="O722" s="55">
        <f>IF(COUNTA(A722,C722,F722,G722)=0,"",IF(OR(A722="",C722="",F722="",G722=""),"INCOMPLETO",IF(COUNTIF(Perguntas!$A$2:$A$31,C722)=0,"ID INVÁLIDO",IF(COUNTIF(Perguntas!$A$22:$A$31,C722)&gt;0,"EXTRA",IF(INDEX(Perguntas!$C$2:$C$21,MATCH(C722,Perguntas!$A$2:$A$21,0))="","PERGUNTA VAZIA",IF(COUNTIFS(Plataformas!$A$2:$A$7,F722,Plataformas!$C$2:$C$7,"Sim")=0,"FORA DO PLANO",IF(COUNTIFS($B$2:B722,B722,$C$2:C722,C722,$F$2:F722,F722)&gt;1,"DUPLICADO","OK")))))))</f>
        <v/>
      </c>
    </row>
    <row r="723" ht="15" customHeight="1" s="22">
      <c r="A723" s="38" t="n"/>
      <c r="B723" s="56">
        <f>IF(A723="","",DATE(YEAR(A723),MONTH(A723),1))</f>
        <v/>
      </c>
      <c r="C723" s="37" t="n"/>
      <c r="D723" s="43">
        <f>IF(C723="","",IFERROR(INDEX(Perguntas!$B$2:$B$31,MATCH(C723,Perguntas!$A$2:$A$31,0)),"ID inválido"))</f>
        <v/>
      </c>
      <c r="E723" s="43">
        <f>IF(C723="","",IFERROR(INDEX(Perguntas!$C$2:$C$31,MATCH(C723,Perguntas!$A$2:$A$31,0)),""))</f>
        <v/>
      </c>
      <c r="F723" s="37" t="n"/>
      <c r="G723" s="37" t="n"/>
      <c r="H723" s="53" t="n"/>
      <c r="I723" s="53" t="n"/>
      <c r="J723" s="37" t="n"/>
      <c r="K723" s="53" t="n"/>
      <c r="L723" s="53" t="n"/>
      <c r="M723" s="53" t="n"/>
      <c r="N723" s="54" t="n"/>
      <c r="O723" s="57">
        <f>IF(COUNTA(A723,C723,F723,G723)=0,"",IF(OR(A723="",C723="",F723="",G723=""),"INCOMPLETO",IF(COUNTIF(Perguntas!$A$2:$A$31,C723)=0,"ID INVÁLIDO",IF(COUNTIF(Perguntas!$A$22:$A$31,C723)&gt;0,"EXTRA",IF(INDEX(Perguntas!$C$2:$C$21,MATCH(C723,Perguntas!$A$2:$A$21,0))="","PERGUNTA VAZIA",IF(COUNTIFS(Plataformas!$A$2:$A$7,F723,Plataformas!$C$2:$C$7,"Sim")=0,"FORA DO PLANO",IF(COUNTIFS($B$2:B723,B723,$C$2:C723,C723,$F$2:F723,F723)&gt;1,"DUPLICADO","OK")))))))</f>
        <v/>
      </c>
    </row>
    <row r="724" ht="15" customHeight="1" s="22">
      <c r="A724" s="38" t="n"/>
      <c r="B724" s="52">
        <f>IF(A724="","",DATE(YEAR(A724),MONTH(A724),1))</f>
        <v/>
      </c>
      <c r="C724" s="37" t="n"/>
      <c r="D724" s="42">
        <f>IF(C724="","",IFERROR(INDEX(Perguntas!$B$2:$B$31,MATCH(C724,Perguntas!$A$2:$A$31,0)),"ID inválido"))</f>
        <v/>
      </c>
      <c r="E724" s="42">
        <f>IF(C724="","",IFERROR(INDEX(Perguntas!$C$2:$C$31,MATCH(C724,Perguntas!$A$2:$A$31,0)),""))</f>
        <v/>
      </c>
      <c r="F724" s="37" t="n"/>
      <c r="G724" s="37" t="n"/>
      <c r="H724" s="53" t="n"/>
      <c r="I724" s="53" t="n"/>
      <c r="J724" s="37" t="n"/>
      <c r="K724" s="53" t="n"/>
      <c r="L724" s="53" t="n"/>
      <c r="M724" s="53" t="n"/>
      <c r="N724" s="54" t="n"/>
      <c r="O724" s="55">
        <f>IF(COUNTA(A724,C724,F724,G724)=0,"",IF(OR(A724="",C724="",F724="",G724=""),"INCOMPLETO",IF(COUNTIF(Perguntas!$A$2:$A$31,C724)=0,"ID INVÁLIDO",IF(COUNTIF(Perguntas!$A$22:$A$31,C724)&gt;0,"EXTRA",IF(INDEX(Perguntas!$C$2:$C$21,MATCH(C724,Perguntas!$A$2:$A$21,0))="","PERGUNTA VAZIA",IF(COUNTIFS(Plataformas!$A$2:$A$7,F724,Plataformas!$C$2:$C$7,"Sim")=0,"FORA DO PLANO",IF(COUNTIFS($B$2:B724,B724,$C$2:C724,C724,$F$2:F724,F724)&gt;1,"DUPLICADO","OK")))))))</f>
        <v/>
      </c>
    </row>
    <row r="725" ht="15" customHeight="1" s="22">
      <c r="A725" s="38" t="n"/>
      <c r="B725" s="56">
        <f>IF(A725="","",DATE(YEAR(A725),MONTH(A725),1))</f>
        <v/>
      </c>
      <c r="C725" s="37" t="n"/>
      <c r="D725" s="43">
        <f>IF(C725="","",IFERROR(INDEX(Perguntas!$B$2:$B$31,MATCH(C725,Perguntas!$A$2:$A$31,0)),"ID inválido"))</f>
        <v/>
      </c>
      <c r="E725" s="43">
        <f>IF(C725="","",IFERROR(INDEX(Perguntas!$C$2:$C$31,MATCH(C725,Perguntas!$A$2:$A$31,0)),""))</f>
        <v/>
      </c>
      <c r="F725" s="37" t="n"/>
      <c r="G725" s="37" t="n"/>
      <c r="H725" s="53" t="n"/>
      <c r="I725" s="53" t="n"/>
      <c r="J725" s="37" t="n"/>
      <c r="K725" s="53" t="n"/>
      <c r="L725" s="53" t="n"/>
      <c r="M725" s="53" t="n"/>
      <c r="N725" s="54" t="n"/>
      <c r="O725" s="57">
        <f>IF(COUNTA(A725,C725,F725,G725)=0,"",IF(OR(A725="",C725="",F725="",G725=""),"INCOMPLETO",IF(COUNTIF(Perguntas!$A$2:$A$31,C725)=0,"ID INVÁLIDO",IF(COUNTIF(Perguntas!$A$22:$A$31,C725)&gt;0,"EXTRA",IF(INDEX(Perguntas!$C$2:$C$21,MATCH(C725,Perguntas!$A$2:$A$21,0))="","PERGUNTA VAZIA",IF(COUNTIFS(Plataformas!$A$2:$A$7,F725,Plataformas!$C$2:$C$7,"Sim")=0,"FORA DO PLANO",IF(COUNTIFS($B$2:B725,B725,$C$2:C725,C725,$F$2:F725,F725)&gt;1,"DUPLICADO","OK")))))))</f>
        <v/>
      </c>
    </row>
    <row r="726" ht="15" customHeight="1" s="22">
      <c r="A726" s="38" t="n"/>
      <c r="B726" s="52">
        <f>IF(A726="","",DATE(YEAR(A726),MONTH(A726),1))</f>
        <v/>
      </c>
      <c r="C726" s="37" t="n"/>
      <c r="D726" s="42">
        <f>IF(C726="","",IFERROR(INDEX(Perguntas!$B$2:$B$31,MATCH(C726,Perguntas!$A$2:$A$31,0)),"ID inválido"))</f>
        <v/>
      </c>
      <c r="E726" s="42">
        <f>IF(C726="","",IFERROR(INDEX(Perguntas!$C$2:$C$31,MATCH(C726,Perguntas!$A$2:$A$31,0)),""))</f>
        <v/>
      </c>
      <c r="F726" s="37" t="n"/>
      <c r="G726" s="37" t="n"/>
      <c r="H726" s="53" t="n"/>
      <c r="I726" s="53" t="n"/>
      <c r="J726" s="37" t="n"/>
      <c r="K726" s="53" t="n"/>
      <c r="L726" s="53" t="n"/>
      <c r="M726" s="53" t="n"/>
      <c r="N726" s="54" t="n"/>
      <c r="O726" s="55">
        <f>IF(COUNTA(A726,C726,F726,G726)=0,"",IF(OR(A726="",C726="",F726="",G726=""),"INCOMPLETO",IF(COUNTIF(Perguntas!$A$2:$A$31,C726)=0,"ID INVÁLIDO",IF(COUNTIF(Perguntas!$A$22:$A$31,C726)&gt;0,"EXTRA",IF(INDEX(Perguntas!$C$2:$C$21,MATCH(C726,Perguntas!$A$2:$A$21,0))="","PERGUNTA VAZIA",IF(COUNTIFS(Plataformas!$A$2:$A$7,F726,Plataformas!$C$2:$C$7,"Sim")=0,"FORA DO PLANO",IF(COUNTIFS($B$2:B726,B726,$C$2:C726,C726,$F$2:F726,F726)&gt;1,"DUPLICADO","OK")))))))</f>
        <v/>
      </c>
    </row>
    <row r="727" ht="15" customHeight="1" s="22">
      <c r="A727" s="38" t="n"/>
      <c r="B727" s="56">
        <f>IF(A727="","",DATE(YEAR(A727),MONTH(A727),1))</f>
        <v/>
      </c>
      <c r="C727" s="37" t="n"/>
      <c r="D727" s="43">
        <f>IF(C727="","",IFERROR(INDEX(Perguntas!$B$2:$B$31,MATCH(C727,Perguntas!$A$2:$A$31,0)),"ID inválido"))</f>
        <v/>
      </c>
      <c r="E727" s="43">
        <f>IF(C727="","",IFERROR(INDEX(Perguntas!$C$2:$C$31,MATCH(C727,Perguntas!$A$2:$A$31,0)),""))</f>
        <v/>
      </c>
      <c r="F727" s="37" t="n"/>
      <c r="G727" s="37" t="n"/>
      <c r="H727" s="53" t="n"/>
      <c r="I727" s="53" t="n"/>
      <c r="J727" s="37" t="n"/>
      <c r="K727" s="53" t="n"/>
      <c r="L727" s="53" t="n"/>
      <c r="M727" s="53" t="n"/>
      <c r="N727" s="54" t="n"/>
      <c r="O727" s="57">
        <f>IF(COUNTA(A727,C727,F727,G727)=0,"",IF(OR(A727="",C727="",F727="",G727=""),"INCOMPLETO",IF(COUNTIF(Perguntas!$A$2:$A$31,C727)=0,"ID INVÁLIDO",IF(COUNTIF(Perguntas!$A$22:$A$31,C727)&gt;0,"EXTRA",IF(INDEX(Perguntas!$C$2:$C$21,MATCH(C727,Perguntas!$A$2:$A$21,0))="","PERGUNTA VAZIA",IF(COUNTIFS(Plataformas!$A$2:$A$7,F727,Plataformas!$C$2:$C$7,"Sim")=0,"FORA DO PLANO",IF(COUNTIFS($B$2:B727,B727,$C$2:C727,C727,$F$2:F727,F727)&gt;1,"DUPLICADO","OK")))))))</f>
        <v/>
      </c>
    </row>
    <row r="728" ht="15" customHeight="1" s="22">
      <c r="A728" s="38" t="n"/>
      <c r="B728" s="52">
        <f>IF(A728="","",DATE(YEAR(A728),MONTH(A728),1))</f>
        <v/>
      </c>
      <c r="C728" s="37" t="n"/>
      <c r="D728" s="42">
        <f>IF(C728="","",IFERROR(INDEX(Perguntas!$B$2:$B$31,MATCH(C728,Perguntas!$A$2:$A$31,0)),"ID inválido"))</f>
        <v/>
      </c>
      <c r="E728" s="42">
        <f>IF(C728="","",IFERROR(INDEX(Perguntas!$C$2:$C$31,MATCH(C728,Perguntas!$A$2:$A$31,0)),""))</f>
        <v/>
      </c>
      <c r="F728" s="37" t="n"/>
      <c r="G728" s="37" t="n"/>
      <c r="H728" s="53" t="n"/>
      <c r="I728" s="53" t="n"/>
      <c r="J728" s="37" t="n"/>
      <c r="K728" s="53" t="n"/>
      <c r="L728" s="53" t="n"/>
      <c r="M728" s="53" t="n"/>
      <c r="N728" s="54" t="n"/>
      <c r="O728" s="55">
        <f>IF(COUNTA(A728,C728,F728,G728)=0,"",IF(OR(A728="",C728="",F728="",G728=""),"INCOMPLETO",IF(COUNTIF(Perguntas!$A$2:$A$31,C728)=0,"ID INVÁLIDO",IF(COUNTIF(Perguntas!$A$22:$A$31,C728)&gt;0,"EXTRA",IF(INDEX(Perguntas!$C$2:$C$21,MATCH(C728,Perguntas!$A$2:$A$21,0))="","PERGUNTA VAZIA",IF(COUNTIFS(Plataformas!$A$2:$A$7,F728,Plataformas!$C$2:$C$7,"Sim")=0,"FORA DO PLANO",IF(COUNTIFS($B$2:B728,B728,$C$2:C728,C728,$F$2:F728,F728)&gt;1,"DUPLICADO","OK")))))))</f>
        <v/>
      </c>
    </row>
    <row r="729" ht="15" customHeight="1" s="22">
      <c r="A729" s="38" t="n"/>
      <c r="B729" s="56">
        <f>IF(A729="","",DATE(YEAR(A729),MONTH(A729),1))</f>
        <v/>
      </c>
      <c r="C729" s="37" t="n"/>
      <c r="D729" s="43">
        <f>IF(C729="","",IFERROR(INDEX(Perguntas!$B$2:$B$31,MATCH(C729,Perguntas!$A$2:$A$31,0)),"ID inválido"))</f>
        <v/>
      </c>
      <c r="E729" s="43">
        <f>IF(C729="","",IFERROR(INDEX(Perguntas!$C$2:$C$31,MATCH(C729,Perguntas!$A$2:$A$31,0)),""))</f>
        <v/>
      </c>
      <c r="F729" s="37" t="n"/>
      <c r="G729" s="37" t="n"/>
      <c r="H729" s="53" t="n"/>
      <c r="I729" s="53" t="n"/>
      <c r="J729" s="37" t="n"/>
      <c r="K729" s="53" t="n"/>
      <c r="L729" s="53" t="n"/>
      <c r="M729" s="53" t="n"/>
      <c r="N729" s="54" t="n"/>
      <c r="O729" s="57">
        <f>IF(COUNTA(A729,C729,F729,G729)=0,"",IF(OR(A729="",C729="",F729="",G729=""),"INCOMPLETO",IF(COUNTIF(Perguntas!$A$2:$A$31,C729)=0,"ID INVÁLIDO",IF(COUNTIF(Perguntas!$A$22:$A$31,C729)&gt;0,"EXTRA",IF(INDEX(Perguntas!$C$2:$C$21,MATCH(C729,Perguntas!$A$2:$A$21,0))="","PERGUNTA VAZIA",IF(COUNTIFS(Plataformas!$A$2:$A$7,F729,Plataformas!$C$2:$C$7,"Sim")=0,"FORA DO PLANO",IF(COUNTIFS($B$2:B729,B729,$C$2:C729,C729,$F$2:F729,F729)&gt;1,"DUPLICADO","OK")))))))</f>
        <v/>
      </c>
    </row>
    <row r="730" ht="15" customHeight="1" s="22">
      <c r="A730" s="38" t="n"/>
      <c r="B730" s="52">
        <f>IF(A730="","",DATE(YEAR(A730),MONTH(A730),1))</f>
        <v/>
      </c>
      <c r="C730" s="37" t="n"/>
      <c r="D730" s="42">
        <f>IF(C730="","",IFERROR(INDEX(Perguntas!$B$2:$B$31,MATCH(C730,Perguntas!$A$2:$A$31,0)),"ID inválido"))</f>
        <v/>
      </c>
      <c r="E730" s="42">
        <f>IF(C730="","",IFERROR(INDEX(Perguntas!$C$2:$C$31,MATCH(C730,Perguntas!$A$2:$A$31,0)),""))</f>
        <v/>
      </c>
      <c r="F730" s="37" t="n"/>
      <c r="G730" s="37" t="n"/>
      <c r="H730" s="53" t="n"/>
      <c r="I730" s="53" t="n"/>
      <c r="J730" s="37" t="n"/>
      <c r="K730" s="53" t="n"/>
      <c r="L730" s="53" t="n"/>
      <c r="M730" s="53" t="n"/>
      <c r="N730" s="54" t="n"/>
      <c r="O730" s="55">
        <f>IF(COUNTA(A730,C730,F730,G730)=0,"",IF(OR(A730="",C730="",F730="",G730=""),"INCOMPLETO",IF(COUNTIF(Perguntas!$A$2:$A$31,C730)=0,"ID INVÁLIDO",IF(COUNTIF(Perguntas!$A$22:$A$31,C730)&gt;0,"EXTRA",IF(INDEX(Perguntas!$C$2:$C$21,MATCH(C730,Perguntas!$A$2:$A$21,0))="","PERGUNTA VAZIA",IF(COUNTIFS(Plataformas!$A$2:$A$7,F730,Plataformas!$C$2:$C$7,"Sim")=0,"FORA DO PLANO",IF(COUNTIFS($B$2:B730,B730,$C$2:C730,C730,$F$2:F730,F730)&gt;1,"DUPLICADO","OK")))))))</f>
        <v/>
      </c>
    </row>
    <row r="731" ht="15" customHeight="1" s="22">
      <c r="A731" s="38" t="n"/>
      <c r="B731" s="56">
        <f>IF(A731="","",DATE(YEAR(A731),MONTH(A731),1))</f>
        <v/>
      </c>
      <c r="C731" s="37" t="n"/>
      <c r="D731" s="43">
        <f>IF(C731="","",IFERROR(INDEX(Perguntas!$B$2:$B$31,MATCH(C731,Perguntas!$A$2:$A$31,0)),"ID inválido"))</f>
        <v/>
      </c>
      <c r="E731" s="43">
        <f>IF(C731="","",IFERROR(INDEX(Perguntas!$C$2:$C$31,MATCH(C731,Perguntas!$A$2:$A$31,0)),""))</f>
        <v/>
      </c>
      <c r="F731" s="37" t="n"/>
      <c r="G731" s="37" t="n"/>
      <c r="H731" s="53" t="n"/>
      <c r="I731" s="53" t="n"/>
      <c r="J731" s="37" t="n"/>
      <c r="K731" s="53" t="n"/>
      <c r="L731" s="53" t="n"/>
      <c r="M731" s="53" t="n"/>
      <c r="N731" s="54" t="n"/>
      <c r="O731" s="57">
        <f>IF(COUNTA(A731,C731,F731,G731)=0,"",IF(OR(A731="",C731="",F731="",G731=""),"INCOMPLETO",IF(COUNTIF(Perguntas!$A$2:$A$31,C731)=0,"ID INVÁLIDO",IF(COUNTIF(Perguntas!$A$22:$A$31,C731)&gt;0,"EXTRA",IF(INDEX(Perguntas!$C$2:$C$21,MATCH(C731,Perguntas!$A$2:$A$21,0))="","PERGUNTA VAZIA",IF(COUNTIFS(Plataformas!$A$2:$A$7,F731,Plataformas!$C$2:$C$7,"Sim")=0,"FORA DO PLANO",IF(COUNTIFS($B$2:B731,B731,$C$2:C731,C731,$F$2:F731,F731)&gt;1,"DUPLICADO","OK")))))))</f>
        <v/>
      </c>
    </row>
    <row r="732" ht="15" customHeight="1" s="22">
      <c r="A732" s="38" t="n"/>
      <c r="B732" s="52">
        <f>IF(A732="","",DATE(YEAR(A732),MONTH(A732),1))</f>
        <v/>
      </c>
      <c r="C732" s="37" t="n"/>
      <c r="D732" s="42">
        <f>IF(C732="","",IFERROR(INDEX(Perguntas!$B$2:$B$31,MATCH(C732,Perguntas!$A$2:$A$31,0)),"ID inválido"))</f>
        <v/>
      </c>
      <c r="E732" s="42">
        <f>IF(C732="","",IFERROR(INDEX(Perguntas!$C$2:$C$31,MATCH(C732,Perguntas!$A$2:$A$31,0)),""))</f>
        <v/>
      </c>
      <c r="F732" s="37" t="n"/>
      <c r="G732" s="37" t="n"/>
      <c r="H732" s="53" t="n"/>
      <c r="I732" s="53" t="n"/>
      <c r="J732" s="37" t="n"/>
      <c r="K732" s="53" t="n"/>
      <c r="L732" s="53" t="n"/>
      <c r="M732" s="53" t="n"/>
      <c r="N732" s="54" t="n"/>
      <c r="O732" s="55">
        <f>IF(COUNTA(A732,C732,F732,G732)=0,"",IF(OR(A732="",C732="",F732="",G732=""),"INCOMPLETO",IF(COUNTIF(Perguntas!$A$2:$A$31,C732)=0,"ID INVÁLIDO",IF(COUNTIF(Perguntas!$A$22:$A$31,C732)&gt;0,"EXTRA",IF(INDEX(Perguntas!$C$2:$C$21,MATCH(C732,Perguntas!$A$2:$A$21,0))="","PERGUNTA VAZIA",IF(COUNTIFS(Plataformas!$A$2:$A$7,F732,Plataformas!$C$2:$C$7,"Sim")=0,"FORA DO PLANO",IF(COUNTIFS($B$2:B732,B732,$C$2:C732,C732,$F$2:F732,F732)&gt;1,"DUPLICADO","OK")))))))</f>
        <v/>
      </c>
    </row>
    <row r="733" ht="15" customHeight="1" s="22">
      <c r="A733" s="38" t="n"/>
      <c r="B733" s="56">
        <f>IF(A733="","",DATE(YEAR(A733),MONTH(A733),1))</f>
        <v/>
      </c>
      <c r="C733" s="37" t="n"/>
      <c r="D733" s="43">
        <f>IF(C733="","",IFERROR(INDEX(Perguntas!$B$2:$B$31,MATCH(C733,Perguntas!$A$2:$A$31,0)),"ID inválido"))</f>
        <v/>
      </c>
      <c r="E733" s="43">
        <f>IF(C733="","",IFERROR(INDEX(Perguntas!$C$2:$C$31,MATCH(C733,Perguntas!$A$2:$A$31,0)),""))</f>
        <v/>
      </c>
      <c r="F733" s="37" t="n"/>
      <c r="G733" s="37" t="n"/>
      <c r="H733" s="53" t="n"/>
      <c r="I733" s="53" t="n"/>
      <c r="J733" s="37" t="n"/>
      <c r="K733" s="53" t="n"/>
      <c r="L733" s="53" t="n"/>
      <c r="M733" s="53" t="n"/>
      <c r="N733" s="54" t="n"/>
      <c r="O733" s="57">
        <f>IF(COUNTA(A733,C733,F733,G733)=0,"",IF(OR(A733="",C733="",F733="",G733=""),"INCOMPLETO",IF(COUNTIF(Perguntas!$A$2:$A$31,C733)=0,"ID INVÁLIDO",IF(COUNTIF(Perguntas!$A$22:$A$31,C733)&gt;0,"EXTRA",IF(INDEX(Perguntas!$C$2:$C$21,MATCH(C733,Perguntas!$A$2:$A$21,0))="","PERGUNTA VAZIA",IF(COUNTIFS(Plataformas!$A$2:$A$7,F733,Plataformas!$C$2:$C$7,"Sim")=0,"FORA DO PLANO",IF(COUNTIFS($B$2:B733,B733,$C$2:C733,C733,$F$2:F733,F733)&gt;1,"DUPLICADO","OK")))))))</f>
        <v/>
      </c>
    </row>
    <row r="734" ht="15" customHeight="1" s="22">
      <c r="A734" s="38" t="n"/>
      <c r="B734" s="52">
        <f>IF(A734="","",DATE(YEAR(A734),MONTH(A734),1))</f>
        <v/>
      </c>
      <c r="C734" s="37" t="n"/>
      <c r="D734" s="42">
        <f>IF(C734="","",IFERROR(INDEX(Perguntas!$B$2:$B$31,MATCH(C734,Perguntas!$A$2:$A$31,0)),"ID inválido"))</f>
        <v/>
      </c>
      <c r="E734" s="42">
        <f>IF(C734="","",IFERROR(INDEX(Perguntas!$C$2:$C$31,MATCH(C734,Perguntas!$A$2:$A$31,0)),""))</f>
        <v/>
      </c>
      <c r="F734" s="37" t="n"/>
      <c r="G734" s="37" t="n"/>
      <c r="H734" s="53" t="n"/>
      <c r="I734" s="53" t="n"/>
      <c r="J734" s="37" t="n"/>
      <c r="K734" s="53" t="n"/>
      <c r="L734" s="53" t="n"/>
      <c r="M734" s="53" t="n"/>
      <c r="N734" s="54" t="n"/>
      <c r="O734" s="55">
        <f>IF(COUNTA(A734,C734,F734,G734)=0,"",IF(OR(A734="",C734="",F734="",G734=""),"INCOMPLETO",IF(COUNTIF(Perguntas!$A$2:$A$31,C734)=0,"ID INVÁLIDO",IF(COUNTIF(Perguntas!$A$22:$A$31,C734)&gt;0,"EXTRA",IF(INDEX(Perguntas!$C$2:$C$21,MATCH(C734,Perguntas!$A$2:$A$21,0))="","PERGUNTA VAZIA",IF(COUNTIFS(Plataformas!$A$2:$A$7,F734,Plataformas!$C$2:$C$7,"Sim")=0,"FORA DO PLANO",IF(COUNTIFS($B$2:B734,B734,$C$2:C734,C734,$F$2:F734,F734)&gt;1,"DUPLICADO","OK")))))))</f>
        <v/>
      </c>
    </row>
    <row r="735" ht="15" customHeight="1" s="22">
      <c r="A735" s="38" t="n"/>
      <c r="B735" s="56">
        <f>IF(A735="","",DATE(YEAR(A735),MONTH(A735),1))</f>
        <v/>
      </c>
      <c r="C735" s="37" t="n"/>
      <c r="D735" s="43">
        <f>IF(C735="","",IFERROR(INDEX(Perguntas!$B$2:$B$31,MATCH(C735,Perguntas!$A$2:$A$31,0)),"ID inválido"))</f>
        <v/>
      </c>
      <c r="E735" s="43">
        <f>IF(C735="","",IFERROR(INDEX(Perguntas!$C$2:$C$31,MATCH(C735,Perguntas!$A$2:$A$31,0)),""))</f>
        <v/>
      </c>
      <c r="F735" s="37" t="n"/>
      <c r="G735" s="37" t="n"/>
      <c r="H735" s="53" t="n"/>
      <c r="I735" s="53" t="n"/>
      <c r="J735" s="37" t="n"/>
      <c r="K735" s="53" t="n"/>
      <c r="L735" s="53" t="n"/>
      <c r="M735" s="53" t="n"/>
      <c r="N735" s="54" t="n"/>
      <c r="O735" s="57">
        <f>IF(COUNTA(A735,C735,F735,G735)=0,"",IF(OR(A735="",C735="",F735="",G735=""),"INCOMPLETO",IF(COUNTIF(Perguntas!$A$2:$A$31,C735)=0,"ID INVÁLIDO",IF(COUNTIF(Perguntas!$A$22:$A$31,C735)&gt;0,"EXTRA",IF(INDEX(Perguntas!$C$2:$C$21,MATCH(C735,Perguntas!$A$2:$A$21,0))="","PERGUNTA VAZIA",IF(COUNTIFS(Plataformas!$A$2:$A$7,F735,Plataformas!$C$2:$C$7,"Sim")=0,"FORA DO PLANO",IF(COUNTIFS($B$2:B735,B735,$C$2:C735,C735,$F$2:F735,F735)&gt;1,"DUPLICADO","OK")))))))</f>
        <v/>
      </c>
    </row>
    <row r="736" ht="15" customHeight="1" s="22">
      <c r="A736" s="38" t="n"/>
      <c r="B736" s="52">
        <f>IF(A736="","",DATE(YEAR(A736),MONTH(A736),1))</f>
        <v/>
      </c>
      <c r="C736" s="37" t="n"/>
      <c r="D736" s="42">
        <f>IF(C736="","",IFERROR(INDEX(Perguntas!$B$2:$B$31,MATCH(C736,Perguntas!$A$2:$A$31,0)),"ID inválido"))</f>
        <v/>
      </c>
      <c r="E736" s="42">
        <f>IF(C736="","",IFERROR(INDEX(Perguntas!$C$2:$C$31,MATCH(C736,Perguntas!$A$2:$A$31,0)),""))</f>
        <v/>
      </c>
      <c r="F736" s="37" t="n"/>
      <c r="G736" s="37" t="n"/>
      <c r="H736" s="53" t="n"/>
      <c r="I736" s="53" t="n"/>
      <c r="J736" s="37" t="n"/>
      <c r="K736" s="53" t="n"/>
      <c r="L736" s="53" t="n"/>
      <c r="M736" s="53" t="n"/>
      <c r="N736" s="54" t="n"/>
      <c r="O736" s="55">
        <f>IF(COUNTA(A736,C736,F736,G736)=0,"",IF(OR(A736="",C736="",F736="",G736=""),"INCOMPLETO",IF(COUNTIF(Perguntas!$A$2:$A$31,C736)=0,"ID INVÁLIDO",IF(COUNTIF(Perguntas!$A$22:$A$31,C736)&gt;0,"EXTRA",IF(INDEX(Perguntas!$C$2:$C$21,MATCH(C736,Perguntas!$A$2:$A$21,0))="","PERGUNTA VAZIA",IF(COUNTIFS(Plataformas!$A$2:$A$7,F736,Plataformas!$C$2:$C$7,"Sim")=0,"FORA DO PLANO",IF(COUNTIFS($B$2:B736,B736,$C$2:C736,C736,$F$2:F736,F736)&gt;1,"DUPLICADO","OK")))))))</f>
        <v/>
      </c>
    </row>
    <row r="737" ht="15" customHeight="1" s="22">
      <c r="A737" s="38" t="n"/>
      <c r="B737" s="56">
        <f>IF(A737="","",DATE(YEAR(A737),MONTH(A737),1))</f>
        <v/>
      </c>
      <c r="C737" s="37" t="n"/>
      <c r="D737" s="43">
        <f>IF(C737="","",IFERROR(INDEX(Perguntas!$B$2:$B$31,MATCH(C737,Perguntas!$A$2:$A$31,0)),"ID inválido"))</f>
        <v/>
      </c>
      <c r="E737" s="43">
        <f>IF(C737="","",IFERROR(INDEX(Perguntas!$C$2:$C$31,MATCH(C737,Perguntas!$A$2:$A$31,0)),""))</f>
        <v/>
      </c>
      <c r="F737" s="37" t="n"/>
      <c r="G737" s="37" t="n"/>
      <c r="H737" s="53" t="n"/>
      <c r="I737" s="53" t="n"/>
      <c r="J737" s="37" t="n"/>
      <c r="K737" s="53" t="n"/>
      <c r="L737" s="53" t="n"/>
      <c r="M737" s="53" t="n"/>
      <c r="N737" s="54" t="n"/>
      <c r="O737" s="57">
        <f>IF(COUNTA(A737,C737,F737,G737)=0,"",IF(OR(A737="",C737="",F737="",G737=""),"INCOMPLETO",IF(COUNTIF(Perguntas!$A$2:$A$31,C737)=0,"ID INVÁLIDO",IF(COUNTIF(Perguntas!$A$22:$A$31,C737)&gt;0,"EXTRA",IF(INDEX(Perguntas!$C$2:$C$21,MATCH(C737,Perguntas!$A$2:$A$21,0))="","PERGUNTA VAZIA",IF(COUNTIFS(Plataformas!$A$2:$A$7,F737,Plataformas!$C$2:$C$7,"Sim")=0,"FORA DO PLANO",IF(COUNTIFS($B$2:B737,B737,$C$2:C737,C737,$F$2:F737,F737)&gt;1,"DUPLICADO","OK")))))))</f>
        <v/>
      </c>
    </row>
    <row r="738" ht="15" customHeight="1" s="22">
      <c r="A738" s="38" t="n"/>
      <c r="B738" s="52">
        <f>IF(A738="","",DATE(YEAR(A738),MONTH(A738),1))</f>
        <v/>
      </c>
      <c r="C738" s="37" t="n"/>
      <c r="D738" s="42">
        <f>IF(C738="","",IFERROR(INDEX(Perguntas!$B$2:$B$31,MATCH(C738,Perguntas!$A$2:$A$31,0)),"ID inválido"))</f>
        <v/>
      </c>
      <c r="E738" s="42">
        <f>IF(C738="","",IFERROR(INDEX(Perguntas!$C$2:$C$31,MATCH(C738,Perguntas!$A$2:$A$31,0)),""))</f>
        <v/>
      </c>
      <c r="F738" s="37" t="n"/>
      <c r="G738" s="37" t="n"/>
      <c r="H738" s="53" t="n"/>
      <c r="I738" s="53" t="n"/>
      <c r="J738" s="37" t="n"/>
      <c r="K738" s="53" t="n"/>
      <c r="L738" s="53" t="n"/>
      <c r="M738" s="53" t="n"/>
      <c r="N738" s="54" t="n"/>
      <c r="O738" s="55">
        <f>IF(COUNTA(A738,C738,F738,G738)=0,"",IF(OR(A738="",C738="",F738="",G738=""),"INCOMPLETO",IF(COUNTIF(Perguntas!$A$2:$A$31,C738)=0,"ID INVÁLIDO",IF(COUNTIF(Perguntas!$A$22:$A$31,C738)&gt;0,"EXTRA",IF(INDEX(Perguntas!$C$2:$C$21,MATCH(C738,Perguntas!$A$2:$A$21,0))="","PERGUNTA VAZIA",IF(COUNTIFS(Plataformas!$A$2:$A$7,F738,Plataformas!$C$2:$C$7,"Sim")=0,"FORA DO PLANO",IF(COUNTIFS($B$2:B738,B738,$C$2:C738,C738,$F$2:F738,F738)&gt;1,"DUPLICADO","OK")))))))</f>
        <v/>
      </c>
    </row>
    <row r="739" ht="15" customHeight="1" s="22">
      <c r="A739" s="38" t="n"/>
      <c r="B739" s="56">
        <f>IF(A739="","",DATE(YEAR(A739),MONTH(A739),1))</f>
        <v/>
      </c>
      <c r="C739" s="37" t="n"/>
      <c r="D739" s="43">
        <f>IF(C739="","",IFERROR(INDEX(Perguntas!$B$2:$B$31,MATCH(C739,Perguntas!$A$2:$A$31,0)),"ID inválido"))</f>
        <v/>
      </c>
      <c r="E739" s="43">
        <f>IF(C739="","",IFERROR(INDEX(Perguntas!$C$2:$C$31,MATCH(C739,Perguntas!$A$2:$A$31,0)),""))</f>
        <v/>
      </c>
      <c r="F739" s="37" t="n"/>
      <c r="G739" s="37" t="n"/>
      <c r="H739" s="53" t="n"/>
      <c r="I739" s="53" t="n"/>
      <c r="J739" s="37" t="n"/>
      <c r="K739" s="53" t="n"/>
      <c r="L739" s="53" t="n"/>
      <c r="M739" s="53" t="n"/>
      <c r="N739" s="54" t="n"/>
      <c r="O739" s="57">
        <f>IF(COUNTA(A739,C739,F739,G739)=0,"",IF(OR(A739="",C739="",F739="",G739=""),"INCOMPLETO",IF(COUNTIF(Perguntas!$A$2:$A$31,C739)=0,"ID INVÁLIDO",IF(COUNTIF(Perguntas!$A$22:$A$31,C739)&gt;0,"EXTRA",IF(INDEX(Perguntas!$C$2:$C$21,MATCH(C739,Perguntas!$A$2:$A$21,0))="","PERGUNTA VAZIA",IF(COUNTIFS(Plataformas!$A$2:$A$7,F739,Plataformas!$C$2:$C$7,"Sim")=0,"FORA DO PLANO",IF(COUNTIFS($B$2:B739,B739,$C$2:C739,C739,$F$2:F739,F739)&gt;1,"DUPLICADO","OK")))))))</f>
        <v/>
      </c>
    </row>
    <row r="740" ht="15" customHeight="1" s="22">
      <c r="A740" s="38" t="n"/>
      <c r="B740" s="52">
        <f>IF(A740="","",DATE(YEAR(A740),MONTH(A740),1))</f>
        <v/>
      </c>
      <c r="C740" s="37" t="n"/>
      <c r="D740" s="42">
        <f>IF(C740="","",IFERROR(INDEX(Perguntas!$B$2:$B$31,MATCH(C740,Perguntas!$A$2:$A$31,0)),"ID inválido"))</f>
        <v/>
      </c>
      <c r="E740" s="42">
        <f>IF(C740="","",IFERROR(INDEX(Perguntas!$C$2:$C$31,MATCH(C740,Perguntas!$A$2:$A$31,0)),""))</f>
        <v/>
      </c>
      <c r="F740" s="37" t="n"/>
      <c r="G740" s="37" t="n"/>
      <c r="H740" s="53" t="n"/>
      <c r="I740" s="53" t="n"/>
      <c r="J740" s="37" t="n"/>
      <c r="K740" s="53" t="n"/>
      <c r="L740" s="53" t="n"/>
      <c r="M740" s="53" t="n"/>
      <c r="N740" s="54" t="n"/>
      <c r="O740" s="55">
        <f>IF(COUNTA(A740,C740,F740,G740)=0,"",IF(OR(A740="",C740="",F740="",G740=""),"INCOMPLETO",IF(COUNTIF(Perguntas!$A$2:$A$31,C740)=0,"ID INVÁLIDO",IF(COUNTIF(Perguntas!$A$22:$A$31,C740)&gt;0,"EXTRA",IF(INDEX(Perguntas!$C$2:$C$21,MATCH(C740,Perguntas!$A$2:$A$21,0))="","PERGUNTA VAZIA",IF(COUNTIFS(Plataformas!$A$2:$A$7,F740,Plataformas!$C$2:$C$7,"Sim")=0,"FORA DO PLANO",IF(COUNTIFS($B$2:B740,B740,$C$2:C740,C740,$F$2:F740,F740)&gt;1,"DUPLICADO","OK")))))))</f>
        <v/>
      </c>
    </row>
    <row r="741" ht="15" customHeight="1" s="22">
      <c r="A741" s="38" t="n"/>
      <c r="B741" s="56">
        <f>IF(A741="","",DATE(YEAR(A741),MONTH(A741),1))</f>
        <v/>
      </c>
      <c r="C741" s="37" t="n"/>
      <c r="D741" s="43">
        <f>IF(C741="","",IFERROR(INDEX(Perguntas!$B$2:$B$31,MATCH(C741,Perguntas!$A$2:$A$31,0)),"ID inválido"))</f>
        <v/>
      </c>
      <c r="E741" s="43">
        <f>IF(C741="","",IFERROR(INDEX(Perguntas!$C$2:$C$31,MATCH(C741,Perguntas!$A$2:$A$31,0)),""))</f>
        <v/>
      </c>
      <c r="F741" s="37" t="n"/>
      <c r="G741" s="37" t="n"/>
      <c r="H741" s="53" t="n"/>
      <c r="I741" s="53" t="n"/>
      <c r="J741" s="37" t="n"/>
      <c r="K741" s="53" t="n"/>
      <c r="L741" s="53" t="n"/>
      <c r="M741" s="53" t="n"/>
      <c r="N741" s="54" t="n"/>
      <c r="O741" s="57">
        <f>IF(COUNTA(A741,C741,F741,G741)=0,"",IF(OR(A741="",C741="",F741="",G741=""),"INCOMPLETO",IF(COUNTIF(Perguntas!$A$2:$A$31,C741)=0,"ID INVÁLIDO",IF(COUNTIF(Perguntas!$A$22:$A$31,C741)&gt;0,"EXTRA",IF(INDEX(Perguntas!$C$2:$C$21,MATCH(C741,Perguntas!$A$2:$A$21,0))="","PERGUNTA VAZIA",IF(COUNTIFS(Plataformas!$A$2:$A$7,F741,Plataformas!$C$2:$C$7,"Sim")=0,"FORA DO PLANO",IF(COUNTIFS($B$2:B741,B741,$C$2:C741,C741,$F$2:F741,F741)&gt;1,"DUPLICADO","OK")))))))</f>
        <v/>
      </c>
    </row>
    <row r="742" ht="15" customHeight="1" s="22">
      <c r="A742" s="38" t="n"/>
      <c r="B742" s="52">
        <f>IF(A742="","",DATE(YEAR(A742),MONTH(A742),1))</f>
        <v/>
      </c>
      <c r="C742" s="37" t="n"/>
      <c r="D742" s="42">
        <f>IF(C742="","",IFERROR(INDEX(Perguntas!$B$2:$B$31,MATCH(C742,Perguntas!$A$2:$A$31,0)),"ID inválido"))</f>
        <v/>
      </c>
      <c r="E742" s="42">
        <f>IF(C742="","",IFERROR(INDEX(Perguntas!$C$2:$C$31,MATCH(C742,Perguntas!$A$2:$A$31,0)),""))</f>
        <v/>
      </c>
      <c r="F742" s="37" t="n"/>
      <c r="G742" s="37" t="n"/>
      <c r="H742" s="53" t="n"/>
      <c r="I742" s="53" t="n"/>
      <c r="J742" s="37" t="n"/>
      <c r="K742" s="53" t="n"/>
      <c r="L742" s="53" t="n"/>
      <c r="M742" s="53" t="n"/>
      <c r="N742" s="54" t="n"/>
      <c r="O742" s="55">
        <f>IF(COUNTA(A742,C742,F742,G742)=0,"",IF(OR(A742="",C742="",F742="",G742=""),"INCOMPLETO",IF(COUNTIF(Perguntas!$A$2:$A$31,C742)=0,"ID INVÁLIDO",IF(COUNTIF(Perguntas!$A$22:$A$31,C742)&gt;0,"EXTRA",IF(INDEX(Perguntas!$C$2:$C$21,MATCH(C742,Perguntas!$A$2:$A$21,0))="","PERGUNTA VAZIA",IF(COUNTIFS(Plataformas!$A$2:$A$7,F742,Plataformas!$C$2:$C$7,"Sim")=0,"FORA DO PLANO",IF(COUNTIFS($B$2:B742,B742,$C$2:C742,C742,$F$2:F742,F742)&gt;1,"DUPLICADO","OK")))))))</f>
        <v/>
      </c>
    </row>
    <row r="743" ht="15" customHeight="1" s="22">
      <c r="A743" s="38" t="n"/>
      <c r="B743" s="56">
        <f>IF(A743="","",DATE(YEAR(A743),MONTH(A743),1))</f>
        <v/>
      </c>
      <c r="C743" s="37" t="n"/>
      <c r="D743" s="43">
        <f>IF(C743="","",IFERROR(INDEX(Perguntas!$B$2:$B$31,MATCH(C743,Perguntas!$A$2:$A$31,0)),"ID inválido"))</f>
        <v/>
      </c>
      <c r="E743" s="43">
        <f>IF(C743="","",IFERROR(INDEX(Perguntas!$C$2:$C$31,MATCH(C743,Perguntas!$A$2:$A$31,0)),""))</f>
        <v/>
      </c>
      <c r="F743" s="37" t="n"/>
      <c r="G743" s="37" t="n"/>
      <c r="H743" s="53" t="n"/>
      <c r="I743" s="53" t="n"/>
      <c r="J743" s="37" t="n"/>
      <c r="K743" s="53" t="n"/>
      <c r="L743" s="53" t="n"/>
      <c r="M743" s="53" t="n"/>
      <c r="N743" s="54" t="n"/>
      <c r="O743" s="57">
        <f>IF(COUNTA(A743,C743,F743,G743)=0,"",IF(OR(A743="",C743="",F743="",G743=""),"INCOMPLETO",IF(COUNTIF(Perguntas!$A$2:$A$31,C743)=0,"ID INVÁLIDO",IF(COUNTIF(Perguntas!$A$22:$A$31,C743)&gt;0,"EXTRA",IF(INDEX(Perguntas!$C$2:$C$21,MATCH(C743,Perguntas!$A$2:$A$21,0))="","PERGUNTA VAZIA",IF(COUNTIFS(Plataformas!$A$2:$A$7,F743,Plataformas!$C$2:$C$7,"Sim")=0,"FORA DO PLANO",IF(COUNTIFS($B$2:B743,B743,$C$2:C743,C743,$F$2:F743,F743)&gt;1,"DUPLICADO","OK")))))))</f>
        <v/>
      </c>
    </row>
    <row r="744" ht="15" customHeight="1" s="22">
      <c r="A744" s="38" t="n"/>
      <c r="B744" s="52">
        <f>IF(A744="","",DATE(YEAR(A744),MONTH(A744),1))</f>
        <v/>
      </c>
      <c r="C744" s="37" t="n"/>
      <c r="D744" s="42">
        <f>IF(C744="","",IFERROR(INDEX(Perguntas!$B$2:$B$31,MATCH(C744,Perguntas!$A$2:$A$31,0)),"ID inválido"))</f>
        <v/>
      </c>
      <c r="E744" s="42">
        <f>IF(C744="","",IFERROR(INDEX(Perguntas!$C$2:$C$31,MATCH(C744,Perguntas!$A$2:$A$31,0)),""))</f>
        <v/>
      </c>
      <c r="F744" s="37" t="n"/>
      <c r="G744" s="37" t="n"/>
      <c r="H744" s="53" t="n"/>
      <c r="I744" s="53" t="n"/>
      <c r="J744" s="37" t="n"/>
      <c r="K744" s="53" t="n"/>
      <c r="L744" s="53" t="n"/>
      <c r="M744" s="53" t="n"/>
      <c r="N744" s="54" t="n"/>
      <c r="O744" s="55">
        <f>IF(COUNTA(A744,C744,F744,G744)=0,"",IF(OR(A744="",C744="",F744="",G744=""),"INCOMPLETO",IF(COUNTIF(Perguntas!$A$2:$A$31,C744)=0,"ID INVÁLIDO",IF(COUNTIF(Perguntas!$A$22:$A$31,C744)&gt;0,"EXTRA",IF(INDEX(Perguntas!$C$2:$C$21,MATCH(C744,Perguntas!$A$2:$A$21,0))="","PERGUNTA VAZIA",IF(COUNTIFS(Plataformas!$A$2:$A$7,F744,Plataformas!$C$2:$C$7,"Sim")=0,"FORA DO PLANO",IF(COUNTIFS($B$2:B744,B744,$C$2:C744,C744,$F$2:F744,F744)&gt;1,"DUPLICADO","OK")))))))</f>
        <v/>
      </c>
    </row>
    <row r="745" ht="15" customHeight="1" s="22">
      <c r="A745" s="38" t="n"/>
      <c r="B745" s="56">
        <f>IF(A745="","",DATE(YEAR(A745),MONTH(A745),1))</f>
        <v/>
      </c>
      <c r="C745" s="37" t="n"/>
      <c r="D745" s="43">
        <f>IF(C745="","",IFERROR(INDEX(Perguntas!$B$2:$B$31,MATCH(C745,Perguntas!$A$2:$A$31,0)),"ID inválido"))</f>
        <v/>
      </c>
      <c r="E745" s="43">
        <f>IF(C745="","",IFERROR(INDEX(Perguntas!$C$2:$C$31,MATCH(C745,Perguntas!$A$2:$A$31,0)),""))</f>
        <v/>
      </c>
      <c r="F745" s="37" t="n"/>
      <c r="G745" s="37" t="n"/>
      <c r="H745" s="53" t="n"/>
      <c r="I745" s="53" t="n"/>
      <c r="J745" s="37" t="n"/>
      <c r="K745" s="53" t="n"/>
      <c r="L745" s="53" t="n"/>
      <c r="M745" s="53" t="n"/>
      <c r="N745" s="54" t="n"/>
      <c r="O745" s="57">
        <f>IF(COUNTA(A745,C745,F745,G745)=0,"",IF(OR(A745="",C745="",F745="",G745=""),"INCOMPLETO",IF(COUNTIF(Perguntas!$A$2:$A$31,C745)=0,"ID INVÁLIDO",IF(COUNTIF(Perguntas!$A$22:$A$31,C745)&gt;0,"EXTRA",IF(INDEX(Perguntas!$C$2:$C$21,MATCH(C745,Perguntas!$A$2:$A$21,0))="","PERGUNTA VAZIA",IF(COUNTIFS(Plataformas!$A$2:$A$7,F745,Plataformas!$C$2:$C$7,"Sim")=0,"FORA DO PLANO",IF(COUNTIFS($B$2:B745,B745,$C$2:C745,C745,$F$2:F745,F745)&gt;1,"DUPLICADO","OK")))))))</f>
        <v/>
      </c>
    </row>
    <row r="746" ht="15" customHeight="1" s="22">
      <c r="A746" s="38" t="n"/>
      <c r="B746" s="52">
        <f>IF(A746="","",DATE(YEAR(A746),MONTH(A746),1))</f>
        <v/>
      </c>
      <c r="C746" s="37" t="n"/>
      <c r="D746" s="42">
        <f>IF(C746="","",IFERROR(INDEX(Perguntas!$B$2:$B$31,MATCH(C746,Perguntas!$A$2:$A$31,0)),"ID inválido"))</f>
        <v/>
      </c>
      <c r="E746" s="42">
        <f>IF(C746="","",IFERROR(INDEX(Perguntas!$C$2:$C$31,MATCH(C746,Perguntas!$A$2:$A$31,0)),""))</f>
        <v/>
      </c>
      <c r="F746" s="37" t="n"/>
      <c r="G746" s="37" t="n"/>
      <c r="H746" s="53" t="n"/>
      <c r="I746" s="53" t="n"/>
      <c r="J746" s="37" t="n"/>
      <c r="K746" s="53" t="n"/>
      <c r="L746" s="53" t="n"/>
      <c r="M746" s="53" t="n"/>
      <c r="N746" s="54" t="n"/>
      <c r="O746" s="55">
        <f>IF(COUNTA(A746,C746,F746,G746)=0,"",IF(OR(A746="",C746="",F746="",G746=""),"INCOMPLETO",IF(COUNTIF(Perguntas!$A$2:$A$31,C746)=0,"ID INVÁLIDO",IF(COUNTIF(Perguntas!$A$22:$A$31,C746)&gt;0,"EXTRA",IF(INDEX(Perguntas!$C$2:$C$21,MATCH(C746,Perguntas!$A$2:$A$21,0))="","PERGUNTA VAZIA",IF(COUNTIFS(Plataformas!$A$2:$A$7,F746,Plataformas!$C$2:$C$7,"Sim")=0,"FORA DO PLANO",IF(COUNTIFS($B$2:B746,B746,$C$2:C746,C746,$F$2:F746,F746)&gt;1,"DUPLICADO","OK")))))))</f>
        <v/>
      </c>
    </row>
    <row r="747" ht="15" customHeight="1" s="22">
      <c r="A747" s="38" t="n"/>
      <c r="B747" s="56">
        <f>IF(A747="","",DATE(YEAR(A747),MONTH(A747),1))</f>
        <v/>
      </c>
      <c r="C747" s="37" t="n"/>
      <c r="D747" s="43">
        <f>IF(C747="","",IFERROR(INDEX(Perguntas!$B$2:$B$31,MATCH(C747,Perguntas!$A$2:$A$31,0)),"ID inválido"))</f>
        <v/>
      </c>
      <c r="E747" s="43">
        <f>IF(C747="","",IFERROR(INDEX(Perguntas!$C$2:$C$31,MATCH(C747,Perguntas!$A$2:$A$31,0)),""))</f>
        <v/>
      </c>
      <c r="F747" s="37" t="n"/>
      <c r="G747" s="37" t="n"/>
      <c r="H747" s="53" t="n"/>
      <c r="I747" s="53" t="n"/>
      <c r="J747" s="37" t="n"/>
      <c r="K747" s="53" t="n"/>
      <c r="L747" s="53" t="n"/>
      <c r="M747" s="53" t="n"/>
      <c r="N747" s="54" t="n"/>
      <c r="O747" s="57">
        <f>IF(COUNTA(A747,C747,F747,G747)=0,"",IF(OR(A747="",C747="",F747="",G747=""),"INCOMPLETO",IF(COUNTIF(Perguntas!$A$2:$A$31,C747)=0,"ID INVÁLIDO",IF(COUNTIF(Perguntas!$A$22:$A$31,C747)&gt;0,"EXTRA",IF(INDEX(Perguntas!$C$2:$C$21,MATCH(C747,Perguntas!$A$2:$A$21,0))="","PERGUNTA VAZIA",IF(COUNTIFS(Plataformas!$A$2:$A$7,F747,Plataformas!$C$2:$C$7,"Sim")=0,"FORA DO PLANO",IF(COUNTIFS($B$2:B747,B747,$C$2:C747,C747,$F$2:F747,F747)&gt;1,"DUPLICADO","OK")))))))</f>
        <v/>
      </c>
    </row>
    <row r="748" ht="15" customHeight="1" s="22">
      <c r="A748" s="38" t="n"/>
      <c r="B748" s="52">
        <f>IF(A748="","",DATE(YEAR(A748),MONTH(A748),1))</f>
        <v/>
      </c>
      <c r="C748" s="37" t="n"/>
      <c r="D748" s="42">
        <f>IF(C748="","",IFERROR(INDEX(Perguntas!$B$2:$B$31,MATCH(C748,Perguntas!$A$2:$A$31,0)),"ID inválido"))</f>
        <v/>
      </c>
      <c r="E748" s="42">
        <f>IF(C748="","",IFERROR(INDEX(Perguntas!$C$2:$C$31,MATCH(C748,Perguntas!$A$2:$A$31,0)),""))</f>
        <v/>
      </c>
      <c r="F748" s="37" t="n"/>
      <c r="G748" s="37" t="n"/>
      <c r="H748" s="53" t="n"/>
      <c r="I748" s="53" t="n"/>
      <c r="J748" s="37" t="n"/>
      <c r="K748" s="53" t="n"/>
      <c r="L748" s="53" t="n"/>
      <c r="M748" s="53" t="n"/>
      <c r="N748" s="54" t="n"/>
      <c r="O748" s="55">
        <f>IF(COUNTA(A748,C748,F748,G748)=0,"",IF(OR(A748="",C748="",F748="",G748=""),"INCOMPLETO",IF(COUNTIF(Perguntas!$A$2:$A$31,C748)=0,"ID INVÁLIDO",IF(COUNTIF(Perguntas!$A$22:$A$31,C748)&gt;0,"EXTRA",IF(INDEX(Perguntas!$C$2:$C$21,MATCH(C748,Perguntas!$A$2:$A$21,0))="","PERGUNTA VAZIA",IF(COUNTIFS(Plataformas!$A$2:$A$7,F748,Plataformas!$C$2:$C$7,"Sim")=0,"FORA DO PLANO",IF(COUNTIFS($B$2:B748,B748,$C$2:C748,C748,$F$2:F748,F748)&gt;1,"DUPLICADO","OK")))))))</f>
        <v/>
      </c>
    </row>
    <row r="749" ht="15" customHeight="1" s="22">
      <c r="A749" s="38" t="n"/>
      <c r="B749" s="56">
        <f>IF(A749="","",DATE(YEAR(A749),MONTH(A749),1))</f>
        <v/>
      </c>
      <c r="C749" s="37" t="n"/>
      <c r="D749" s="43">
        <f>IF(C749="","",IFERROR(INDEX(Perguntas!$B$2:$B$31,MATCH(C749,Perguntas!$A$2:$A$31,0)),"ID inválido"))</f>
        <v/>
      </c>
      <c r="E749" s="43">
        <f>IF(C749="","",IFERROR(INDEX(Perguntas!$C$2:$C$31,MATCH(C749,Perguntas!$A$2:$A$31,0)),""))</f>
        <v/>
      </c>
      <c r="F749" s="37" t="n"/>
      <c r="G749" s="37" t="n"/>
      <c r="H749" s="53" t="n"/>
      <c r="I749" s="53" t="n"/>
      <c r="J749" s="37" t="n"/>
      <c r="K749" s="53" t="n"/>
      <c r="L749" s="53" t="n"/>
      <c r="M749" s="53" t="n"/>
      <c r="N749" s="54" t="n"/>
      <c r="O749" s="57">
        <f>IF(COUNTA(A749,C749,F749,G749)=0,"",IF(OR(A749="",C749="",F749="",G749=""),"INCOMPLETO",IF(COUNTIF(Perguntas!$A$2:$A$31,C749)=0,"ID INVÁLIDO",IF(COUNTIF(Perguntas!$A$22:$A$31,C749)&gt;0,"EXTRA",IF(INDEX(Perguntas!$C$2:$C$21,MATCH(C749,Perguntas!$A$2:$A$21,0))="","PERGUNTA VAZIA",IF(COUNTIFS(Plataformas!$A$2:$A$7,F749,Plataformas!$C$2:$C$7,"Sim")=0,"FORA DO PLANO",IF(COUNTIFS($B$2:B749,B749,$C$2:C749,C749,$F$2:F749,F749)&gt;1,"DUPLICADO","OK")))))))</f>
        <v/>
      </c>
    </row>
    <row r="750" ht="15" customHeight="1" s="22">
      <c r="A750" s="38" t="n"/>
      <c r="B750" s="52">
        <f>IF(A750="","",DATE(YEAR(A750),MONTH(A750),1))</f>
        <v/>
      </c>
      <c r="C750" s="37" t="n"/>
      <c r="D750" s="42">
        <f>IF(C750="","",IFERROR(INDEX(Perguntas!$B$2:$B$31,MATCH(C750,Perguntas!$A$2:$A$31,0)),"ID inválido"))</f>
        <v/>
      </c>
      <c r="E750" s="42">
        <f>IF(C750="","",IFERROR(INDEX(Perguntas!$C$2:$C$31,MATCH(C750,Perguntas!$A$2:$A$31,0)),""))</f>
        <v/>
      </c>
      <c r="F750" s="37" t="n"/>
      <c r="G750" s="37" t="n"/>
      <c r="H750" s="53" t="n"/>
      <c r="I750" s="53" t="n"/>
      <c r="J750" s="37" t="n"/>
      <c r="K750" s="53" t="n"/>
      <c r="L750" s="53" t="n"/>
      <c r="M750" s="53" t="n"/>
      <c r="N750" s="54" t="n"/>
      <c r="O750" s="55">
        <f>IF(COUNTA(A750,C750,F750,G750)=0,"",IF(OR(A750="",C750="",F750="",G750=""),"INCOMPLETO",IF(COUNTIF(Perguntas!$A$2:$A$31,C750)=0,"ID INVÁLIDO",IF(COUNTIF(Perguntas!$A$22:$A$31,C750)&gt;0,"EXTRA",IF(INDEX(Perguntas!$C$2:$C$21,MATCH(C750,Perguntas!$A$2:$A$21,0))="","PERGUNTA VAZIA",IF(COUNTIFS(Plataformas!$A$2:$A$7,F750,Plataformas!$C$2:$C$7,"Sim")=0,"FORA DO PLANO",IF(COUNTIFS($B$2:B750,B750,$C$2:C750,C750,$F$2:F750,F750)&gt;1,"DUPLICADO","OK")))))))</f>
        <v/>
      </c>
    </row>
    <row r="751" ht="15" customHeight="1" s="22">
      <c r="A751" s="38" t="n"/>
      <c r="B751" s="56">
        <f>IF(A751="","",DATE(YEAR(A751),MONTH(A751),1))</f>
        <v/>
      </c>
      <c r="C751" s="37" t="n"/>
      <c r="D751" s="43">
        <f>IF(C751="","",IFERROR(INDEX(Perguntas!$B$2:$B$31,MATCH(C751,Perguntas!$A$2:$A$31,0)),"ID inválido"))</f>
        <v/>
      </c>
      <c r="E751" s="43">
        <f>IF(C751="","",IFERROR(INDEX(Perguntas!$C$2:$C$31,MATCH(C751,Perguntas!$A$2:$A$31,0)),""))</f>
        <v/>
      </c>
      <c r="F751" s="37" t="n"/>
      <c r="G751" s="37" t="n"/>
      <c r="H751" s="53" t="n"/>
      <c r="I751" s="53" t="n"/>
      <c r="J751" s="37" t="n"/>
      <c r="K751" s="53" t="n"/>
      <c r="L751" s="53" t="n"/>
      <c r="M751" s="53" t="n"/>
      <c r="N751" s="54" t="n"/>
      <c r="O751" s="57">
        <f>IF(COUNTA(A751,C751,F751,G751)=0,"",IF(OR(A751="",C751="",F751="",G751=""),"INCOMPLETO",IF(COUNTIF(Perguntas!$A$2:$A$31,C751)=0,"ID INVÁLIDO",IF(COUNTIF(Perguntas!$A$22:$A$31,C751)&gt;0,"EXTRA",IF(INDEX(Perguntas!$C$2:$C$21,MATCH(C751,Perguntas!$A$2:$A$21,0))="","PERGUNTA VAZIA",IF(COUNTIFS(Plataformas!$A$2:$A$7,F751,Plataformas!$C$2:$C$7,"Sim")=0,"FORA DO PLANO",IF(COUNTIFS($B$2:B751,B751,$C$2:C751,C751,$F$2:F751,F751)&gt;1,"DUPLICADO","OK")))))))</f>
        <v/>
      </c>
    </row>
    <row r="752" ht="15" customHeight="1" s="22">
      <c r="A752" s="38" t="n"/>
      <c r="B752" s="52">
        <f>IF(A752="","",DATE(YEAR(A752),MONTH(A752),1))</f>
        <v/>
      </c>
      <c r="C752" s="37" t="n"/>
      <c r="D752" s="42">
        <f>IF(C752="","",IFERROR(INDEX(Perguntas!$B$2:$B$31,MATCH(C752,Perguntas!$A$2:$A$31,0)),"ID inválido"))</f>
        <v/>
      </c>
      <c r="E752" s="42">
        <f>IF(C752="","",IFERROR(INDEX(Perguntas!$C$2:$C$31,MATCH(C752,Perguntas!$A$2:$A$31,0)),""))</f>
        <v/>
      </c>
      <c r="F752" s="37" t="n"/>
      <c r="G752" s="37" t="n"/>
      <c r="H752" s="53" t="n"/>
      <c r="I752" s="53" t="n"/>
      <c r="J752" s="37" t="n"/>
      <c r="K752" s="53" t="n"/>
      <c r="L752" s="53" t="n"/>
      <c r="M752" s="53" t="n"/>
      <c r="N752" s="54" t="n"/>
      <c r="O752" s="55">
        <f>IF(COUNTA(A752,C752,F752,G752)=0,"",IF(OR(A752="",C752="",F752="",G752=""),"INCOMPLETO",IF(COUNTIF(Perguntas!$A$2:$A$31,C752)=0,"ID INVÁLIDO",IF(COUNTIF(Perguntas!$A$22:$A$31,C752)&gt;0,"EXTRA",IF(INDEX(Perguntas!$C$2:$C$21,MATCH(C752,Perguntas!$A$2:$A$21,0))="","PERGUNTA VAZIA",IF(COUNTIFS(Plataformas!$A$2:$A$7,F752,Plataformas!$C$2:$C$7,"Sim")=0,"FORA DO PLANO",IF(COUNTIFS($B$2:B752,B752,$C$2:C752,C752,$F$2:F752,F752)&gt;1,"DUPLICADO","OK")))))))</f>
        <v/>
      </c>
    </row>
    <row r="753" ht="15" customHeight="1" s="22">
      <c r="A753" s="38" t="n"/>
      <c r="B753" s="56">
        <f>IF(A753="","",DATE(YEAR(A753),MONTH(A753),1))</f>
        <v/>
      </c>
      <c r="C753" s="37" t="n"/>
      <c r="D753" s="43">
        <f>IF(C753="","",IFERROR(INDEX(Perguntas!$B$2:$B$31,MATCH(C753,Perguntas!$A$2:$A$31,0)),"ID inválido"))</f>
        <v/>
      </c>
      <c r="E753" s="43">
        <f>IF(C753="","",IFERROR(INDEX(Perguntas!$C$2:$C$31,MATCH(C753,Perguntas!$A$2:$A$31,0)),""))</f>
        <v/>
      </c>
      <c r="F753" s="37" t="n"/>
      <c r="G753" s="37" t="n"/>
      <c r="H753" s="53" t="n"/>
      <c r="I753" s="53" t="n"/>
      <c r="J753" s="37" t="n"/>
      <c r="K753" s="53" t="n"/>
      <c r="L753" s="53" t="n"/>
      <c r="M753" s="53" t="n"/>
      <c r="N753" s="54" t="n"/>
      <c r="O753" s="57">
        <f>IF(COUNTA(A753,C753,F753,G753)=0,"",IF(OR(A753="",C753="",F753="",G753=""),"INCOMPLETO",IF(COUNTIF(Perguntas!$A$2:$A$31,C753)=0,"ID INVÁLIDO",IF(COUNTIF(Perguntas!$A$22:$A$31,C753)&gt;0,"EXTRA",IF(INDEX(Perguntas!$C$2:$C$21,MATCH(C753,Perguntas!$A$2:$A$21,0))="","PERGUNTA VAZIA",IF(COUNTIFS(Plataformas!$A$2:$A$7,F753,Plataformas!$C$2:$C$7,"Sim")=0,"FORA DO PLANO",IF(COUNTIFS($B$2:B753,B753,$C$2:C753,C753,$F$2:F753,F753)&gt;1,"DUPLICADO","OK")))))))</f>
        <v/>
      </c>
    </row>
    <row r="754" ht="15" customHeight="1" s="22">
      <c r="A754" s="38" t="n"/>
      <c r="B754" s="52">
        <f>IF(A754="","",DATE(YEAR(A754),MONTH(A754),1))</f>
        <v/>
      </c>
      <c r="C754" s="37" t="n"/>
      <c r="D754" s="42">
        <f>IF(C754="","",IFERROR(INDEX(Perguntas!$B$2:$B$31,MATCH(C754,Perguntas!$A$2:$A$31,0)),"ID inválido"))</f>
        <v/>
      </c>
      <c r="E754" s="42">
        <f>IF(C754="","",IFERROR(INDEX(Perguntas!$C$2:$C$31,MATCH(C754,Perguntas!$A$2:$A$31,0)),""))</f>
        <v/>
      </c>
      <c r="F754" s="37" t="n"/>
      <c r="G754" s="37" t="n"/>
      <c r="H754" s="53" t="n"/>
      <c r="I754" s="53" t="n"/>
      <c r="J754" s="37" t="n"/>
      <c r="K754" s="53" t="n"/>
      <c r="L754" s="53" t="n"/>
      <c r="M754" s="53" t="n"/>
      <c r="N754" s="54" t="n"/>
      <c r="O754" s="55">
        <f>IF(COUNTA(A754,C754,F754,G754)=0,"",IF(OR(A754="",C754="",F754="",G754=""),"INCOMPLETO",IF(COUNTIF(Perguntas!$A$2:$A$31,C754)=0,"ID INVÁLIDO",IF(COUNTIF(Perguntas!$A$22:$A$31,C754)&gt;0,"EXTRA",IF(INDEX(Perguntas!$C$2:$C$21,MATCH(C754,Perguntas!$A$2:$A$21,0))="","PERGUNTA VAZIA",IF(COUNTIFS(Plataformas!$A$2:$A$7,F754,Plataformas!$C$2:$C$7,"Sim")=0,"FORA DO PLANO",IF(COUNTIFS($B$2:B754,B754,$C$2:C754,C754,$F$2:F754,F754)&gt;1,"DUPLICADO","OK")))))))</f>
        <v/>
      </c>
    </row>
    <row r="755" ht="15" customHeight="1" s="22">
      <c r="A755" s="38" t="n"/>
      <c r="B755" s="56">
        <f>IF(A755="","",DATE(YEAR(A755),MONTH(A755),1))</f>
        <v/>
      </c>
      <c r="C755" s="37" t="n"/>
      <c r="D755" s="43">
        <f>IF(C755="","",IFERROR(INDEX(Perguntas!$B$2:$B$31,MATCH(C755,Perguntas!$A$2:$A$31,0)),"ID inválido"))</f>
        <v/>
      </c>
      <c r="E755" s="43">
        <f>IF(C755="","",IFERROR(INDEX(Perguntas!$C$2:$C$31,MATCH(C755,Perguntas!$A$2:$A$31,0)),""))</f>
        <v/>
      </c>
      <c r="F755" s="37" t="n"/>
      <c r="G755" s="37" t="n"/>
      <c r="H755" s="53" t="n"/>
      <c r="I755" s="53" t="n"/>
      <c r="J755" s="37" t="n"/>
      <c r="K755" s="53" t="n"/>
      <c r="L755" s="53" t="n"/>
      <c r="M755" s="53" t="n"/>
      <c r="N755" s="54" t="n"/>
      <c r="O755" s="57">
        <f>IF(COUNTA(A755,C755,F755,G755)=0,"",IF(OR(A755="",C755="",F755="",G755=""),"INCOMPLETO",IF(COUNTIF(Perguntas!$A$2:$A$31,C755)=0,"ID INVÁLIDO",IF(COUNTIF(Perguntas!$A$22:$A$31,C755)&gt;0,"EXTRA",IF(INDEX(Perguntas!$C$2:$C$21,MATCH(C755,Perguntas!$A$2:$A$21,0))="","PERGUNTA VAZIA",IF(COUNTIFS(Plataformas!$A$2:$A$7,F755,Plataformas!$C$2:$C$7,"Sim")=0,"FORA DO PLANO",IF(COUNTIFS($B$2:B755,B755,$C$2:C755,C755,$F$2:F755,F755)&gt;1,"DUPLICADO","OK")))))))</f>
        <v/>
      </c>
    </row>
    <row r="756" ht="15" customHeight="1" s="22">
      <c r="A756" s="38" t="n"/>
      <c r="B756" s="52">
        <f>IF(A756="","",DATE(YEAR(A756),MONTH(A756),1))</f>
        <v/>
      </c>
      <c r="C756" s="37" t="n"/>
      <c r="D756" s="42">
        <f>IF(C756="","",IFERROR(INDEX(Perguntas!$B$2:$B$31,MATCH(C756,Perguntas!$A$2:$A$31,0)),"ID inválido"))</f>
        <v/>
      </c>
      <c r="E756" s="42">
        <f>IF(C756="","",IFERROR(INDEX(Perguntas!$C$2:$C$31,MATCH(C756,Perguntas!$A$2:$A$31,0)),""))</f>
        <v/>
      </c>
      <c r="F756" s="37" t="n"/>
      <c r="G756" s="37" t="n"/>
      <c r="H756" s="53" t="n"/>
      <c r="I756" s="53" t="n"/>
      <c r="J756" s="37" t="n"/>
      <c r="K756" s="53" t="n"/>
      <c r="L756" s="53" t="n"/>
      <c r="M756" s="53" t="n"/>
      <c r="N756" s="54" t="n"/>
      <c r="O756" s="55">
        <f>IF(COUNTA(A756,C756,F756,G756)=0,"",IF(OR(A756="",C756="",F756="",G756=""),"INCOMPLETO",IF(COUNTIF(Perguntas!$A$2:$A$31,C756)=0,"ID INVÁLIDO",IF(COUNTIF(Perguntas!$A$22:$A$31,C756)&gt;0,"EXTRA",IF(INDEX(Perguntas!$C$2:$C$21,MATCH(C756,Perguntas!$A$2:$A$21,0))="","PERGUNTA VAZIA",IF(COUNTIFS(Plataformas!$A$2:$A$7,F756,Plataformas!$C$2:$C$7,"Sim")=0,"FORA DO PLANO",IF(COUNTIFS($B$2:B756,B756,$C$2:C756,C756,$F$2:F756,F756)&gt;1,"DUPLICADO","OK")))))))</f>
        <v/>
      </c>
    </row>
    <row r="757" ht="15" customHeight="1" s="22">
      <c r="A757" s="38" t="n"/>
      <c r="B757" s="56">
        <f>IF(A757="","",DATE(YEAR(A757),MONTH(A757),1))</f>
        <v/>
      </c>
      <c r="C757" s="37" t="n"/>
      <c r="D757" s="43">
        <f>IF(C757="","",IFERROR(INDEX(Perguntas!$B$2:$B$31,MATCH(C757,Perguntas!$A$2:$A$31,0)),"ID inválido"))</f>
        <v/>
      </c>
      <c r="E757" s="43">
        <f>IF(C757="","",IFERROR(INDEX(Perguntas!$C$2:$C$31,MATCH(C757,Perguntas!$A$2:$A$31,0)),""))</f>
        <v/>
      </c>
      <c r="F757" s="37" t="n"/>
      <c r="G757" s="37" t="n"/>
      <c r="H757" s="53" t="n"/>
      <c r="I757" s="53" t="n"/>
      <c r="J757" s="37" t="n"/>
      <c r="K757" s="53" t="n"/>
      <c r="L757" s="53" t="n"/>
      <c r="M757" s="53" t="n"/>
      <c r="N757" s="54" t="n"/>
      <c r="O757" s="57">
        <f>IF(COUNTA(A757,C757,F757,G757)=0,"",IF(OR(A757="",C757="",F757="",G757=""),"INCOMPLETO",IF(COUNTIF(Perguntas!$A$2:$A$31,C757)=0,"ID INVÁLIDO",IF(COUNTIF(Perguntas!$A$22:$A$31,C757)&gt;0,"EXTRA",IF(INDEX(Perguntas!$C$2:$C$21,MATCH(C757,Perguntas!$A$2:$A$21,0))="","PERGUNTA VAZIA",IF(COUNTIFS(Plataformas!$A$2:$A$7,F757,Plataformas!$C$2:$C$7,"Sim")=0,"FORA DO PLANO",IF(COUNTIFS($B$2:B757,B757,$C$2:C757,C757,$F$2:F757,F757)&gt;1,"DUPLICADO","OK")))))))</f>
        <v/>
      </c>
    </row>
    <row r="758" ht="15" customHeight="1" s="22">
      <c r="A758" s="38" t="n"/>
      <c r="B758" s="52">
        <f>IF(A758="","",DATE(YEAR(A758),MONTH(A758),1))</f>
        <v/>
      </c>
      <c r="C758" s="37" t="n"/>
      <c r="D758" s="42">
        <f>IF(C758="","",IFERROR(INDEX(Perguntas!$B$2:$B$31,MATCH(C758,Perguntas!$A$2:$A$31,0)),"ID inválido"))</f>
        <v/>
      </c>
      <c r="E758" s="42">
        <f>IF(C758="","",IFERROR(INDEX(Perguntas!$C$2:$C$31,MATCH(C758,Perguntas!$A$2:$A$31,0)),""))</f>
        <v/>
      </c>
      <c r="F758" s="37" t="n"/>
      <c r="G758" s="37" t="n"/>
      <c r="H758" s="53" t="n"/>
      <c r="I758" s="53" t="n"/>
      <c r="J758" s="37" t="n"/>
      <c r="K758" s="53" t="n"/>
      <c r="L758" s="53" t="n"/>
      <c r="M758" s="53" t="n"/>
      <c r="N758" s="54" t="n"/>
      <c r="O758" s="55">
        <f>IF(COUNTA(A758,C758,F758,G758)=0,"",IF(OR(A758="",C758="",F758="",G758=""),"INCOMPLETO",IF(COUNTIF(Perguntas!$A$2:$A$31,C758)=0,"ID INVÁLIDO",IF(COUNTIF(Perguntas!$A$22:$A$31,C758)&gt;0,"EXTRA",IF(INDEX(Perguntas!$C$2:$C$21,MATCH(C758,Perguntas!$A$2:$A$21,0))="","PERGUNTA VAZIA",IF(COUNTIFS(Plataformas!$A$2:$A$7,F758,Plataformas!$C$2:$C$7,"Sim")=0,"FORA DO PLANO",IF(COUNTIFS($B$2:B758,B758,$C$2:C758,C758,$F$2:F758,F758)&gt;1,"DUPLICADO","OK")))))))</f>
        <v/>
      </c>
    </row>
    <row r="759" ht="15" customHeight="1" s="22">
      <c r="A759" s="38" t="n"/>
      <c r="B759" s="56">
        <f>IF(A759="","",DATE(YEAR(A759),MONTH(A759),1))</f>
        <v/>
      </c>
      <c r="C759" s="37" t="n"/>
      <c r="D759" s="43">
        <f>IF(C759="","",IFERROR(INDEX(Perguntas!$B$2:$B$31,MATCH(C759,Perguntas!$A$2:$A$31,0)),"ID inválido"))</f>
        <v/>
      </c>
      <c r="E759" s="43">
        <f>IF(C759="","",IFERROR(INDEX(Perguntas!$C$2:$C$31,MATCH(C759,Perguntas!$A$2:$A$31,0)),""))</f>
        <v/>
      </c>
      <c r="F759" s="37" t="n"/>
      <c r="G759" s="37" t="n"/>
      <c r="H759" s="53" t="n"/>
      <c r="I759" s="53" t="n"/>
      <c r="J759" s="37" t="n"/>
      <c r="K759" s="53" t="n"/>
      <c r="L759" s="53" t="n"/>
      <c r="M759" s="53" t="n"/>
      <c r="N759" s="54" t="n"/>
      <c r="O759" s="57">
        <f>IF(COUNTA(A759,C759,F759,G759)=0,"",IF(OR(A759="",C759="",F759="",G759=""),"INCOMPLETO",IF(COUNTIF(Perguntas!$A$2:$A$31,C759)=0,"ID INVÁLIDO",IF(COUNTIF(Perguntas!$A$22:$A$31,C759)&gt;0,"EXTRA",IF(INDEX(Perguntas!$C$2:$C$21,MATCH(C759,Perguntas!$A$2:$A$21,0))="","PERGUNTA VAZIA",IF(COUNTIFS(Plataformas!$A$2:$A$7,F759,Plataformas!$C$2:$C$7,"Sim")=0,"FORA DO PLANO",IF(COUNTIFS($B$2:B759,B759,$C$2:C759,C759,$F$2:F759,F759)&gt;1,"DUPLICADO","OK")))))))</f>
        <v/>
      </c>
    </row>
    <row r="760" ht="15" customHeight="1" s="22">
      <c r="A760" s="38" t="n"/>
      <c r="B760" s="52">
        <f>IF(A760="","",DATE(YEAR(A760),MONTH(A760),1))</f>
        <v/>
      </c>
      <c r="C760" s="37" t="n"/>
      <c r="D760" s="42">
        <f>IF(C760="","",IFERROR(INDEX(Perguntas!$B$2:$B$31,MATCH(C760,Perguntas!$A$2:$A$31,0)),"ID inválido"))</f>
        <v/>
      </c>
      <c r="E760" s="42">
        <f>IF(C760="","",IFERROR(INDEX(Perguntas!$C$2:$C$31,MATCH(C760,Perguntas!$A$2:$A$31,0)),""))</f>
        <v/>
      </c>
      <c r="F760" s="37" t="n"/>
      <c r="G760" s="37" t="n"/>
      <c r="H760" s="53" t="n"/>
      <c r="I760" s="53" t="n"/>
      <c r="J760" s="37" t="n"/>
      <c r="K760" s="53" t="n"/>
      <c r="L760" s="53" t="n"/>
      <c r="M760" s="53" t="n"/>
      <c r="N760" s="54" t="n"/>
      <c r="O760" s="55">
        <f>IF(COUNTA(A760,C760,F760,G760)=0,"",IF(OR(A760="",C760="",F760="",G760=""),"INCOMPLETO",IF(COUNTIF(Perguntas!$A$2:$A$31,C760)=0,"ID INVÁLIDO",IF(COUNTIF(Perguntas!$A$22:$A$31,C760)&gt;0,"EXTRA",IF(INDEX(Perguntas!$C$2:$C$21,MATCH(C760,Perguntas!$A$2:$A$21,0))="","PERGUNTA VAZIA",IF(COUNTIFS(Plataformas!$A$2:$A$7,F760,Plataformas!$C$2:$C$7,"Sim")=0,"FORA DO PLANO",IF(COUNTIFS($B$2:B760,B760,$C$2:C760,C760,$F$2:F760,F760)&gt;1,"DUPLICADO","OK")))))))</f>
        <v/>
      </c>
    </row>
    <row r="761" ht="15" customHeight="1" s="22">
      <c r="A761" s="38" t="n"/>
      <c r="B761" s="56">
        <f>IF(A761="","",DATE(YEAR(A761),MONTH(A761),1))</f>
        <v/>
      </c>
      <c r="C761" s="37" t="n"/>
      <c r="D761" s="43">
        <f>IF(C761="","",IFERROR(INDEX(Perguntas!$B$2:$B$31,MATCH(C761,Perguntas!$A$2:$A$31,0)),"ID inválido"))</f>
        <v/>
      </c>
      <c r="E761" s="43">
        <f>IF(C761="","",IFERROR(INDEX(Perguntas!$C$2:$C$31,MATCH(C761,Perguntas!$A$2:$A$31,0)),""))</f>
        <v/>
      </c>
      <c r="F761" s="37" t="n"/>
      <c r="G761" s="37" t="n"/>
      <c r="H761" s="53" t="n"/>
      <c r="I761" s="53" t="n"/>
      <c r="J761" s="37" t="n"/>
      <c r="K761" s="53" t="n"/>
      <c r="L761" s="53" t="n"/>
      <c r="M761" s="53" t="n"/>
      <c r="N761" s="54" t="n"/>
      <c r="O761" s="57">
        <f>IF(COUNTA(A761,C761,F761,G761)=0,"",IF(OR(A761="",C761="",F761="",G761=""),"INCOMPLETO",IF(COUNTIF(Perguntas!$A$2:$A$31,C761)=0,"ID INVÁLIDO",IF(COUNTIF(Perguntas!$A$22:$A$31,C761)&gt;0,"EXTRA",IF(INDEX(Perguntas!$C$2:$C$21,MATCH(C761,Perguntas!$A$2:$A$21,0))="","PERGUNTA VAZIA",IF(COUNTIFS(Plataformas!$A$2:$A$7,F761,Plataformas!$C$2:$C$7,"Sim")=0,"FORA DO PLANO",IF(COUNTIFS($B$2:B761,B761,$C$2:C761,C761,$F$2:F761,F761)&gt;1,"DUPLICADO","OK")))))))</f>
        <v/>
      </c>
    </row>
    <row r="762" ht="15" customHeight="1" s="22">
      <c r="A762" s="38" t="n"/>
      <c r="B762" s="52">
        <f>IF(A762="","",DATE(YEAR(A762),MONTH(A762),1))</f>
        <v/>
      </c>
      <c r="C762" s="37" t="n"/>
      <c r="D762" s="42">
        <f>IF(C762="","",IFERROR(INDEX(Perguntas!$B$2:$B$31,MATCH(C762,Perguntas!$A$2:$A$31,0)),"ID inválido"))</f>
        <v/>
      </c>
      <c r="E762" s="42">
        <f>IF(C762="","",IFERROR(INDEX(Perguntas!$C$2:$C$31,MATCH(C762,Perguntas!$A$2:$A$31,0)),""))</f>
        <v/>
      </c>
      <c r="F762" s="37" t="n"/>
      <c r="G762" s="37" t="n"/>
      <c r="H762" s="53" t="n"/>
      <c r="I762" s="53" t="n"/>
      <c r="J762" s="37" t="n"/>
      <c r="K762" s="53" t="n"/>
      <c r="L762" s="53" t="n"/>
      <c r="M762" s="53" t="n"/>
      <c r="N762" s="54" t="n"/>
      <c r="O762" s="55">
        <f>IF(COUNTA(A762,C762,F762,G762)=0,"",IF(OR(A762="",C762="",F762="",G762=""),"INCOMPLETO",IF(COUNTIF(Perguntas!$A$2:$A$31,C762)=0,"ID INVÁLIDO",IF(COUNTIF(Perguntas!$A$22:$A$31,C762)&gt;0,"EXTRA",IF(INDEX(Perguntas!$C$2:$C$21,MATCH(C762,Perguntas!$A$2:$A$21,0))="","PERGUNTA VAZIA",IF(COUNTIFS(Plataformas!$A$2:$A$7,F762,Plataformas!$C$2:$C$7,"Sim")=0,"FORA DO PLANO",IF(COUNTIFS($B$2:B762,B762,$C$2:C762,C762,$F$2:F762,F762)&gt;1,"DUPLICADO","OK")))))))</f>
        <v/>
      </c>
    </row>
    <row r="763" ht="15" customHeight="1" s="22">
      <c r="A763" s="38" t="n"/>
      <c r="B763" s="56">
        <f>IF(A763="","",DATE(YEAR(A763),MONTH(A763),1))</f>
        <v/>
      </c>
      <c r="C763" s="37" t="n"/>
      <c r="D763" s="43">
        <f>IF(C763="","",IFERROR(INDEX(Perguntas!$B$2:$B$31,MATCH(C763,Perguntas!$A$2:$A$31,0)),"ID inválido"))</f>
        <v/>
      </c>
      <c r="E763" s="43">
        <f>IF(C763="","",IFERROR(INDEX(Perguntas!$C$2:$C$31,MATCH(C763,Perguntas!$A$2:$A$31,0)),""))</f>
        <v/>
      </c>
      <c r="F763" s="37" t="n"/>
      <c r="G763" s="37" t="n"/>
      <c r="H763" s="53" t="n"/>
      <c r="I763" s="53" t="n"/>
      <c r="J763" s="37" t="n"/>
      <c r="K763" s="53" t="n"/>
      <c r="L763" s="53" t="n"/>
      <c r="M763" s="53" t="n"/>
      <c r="N763" s="54" t="n"/>
      <c r="O763" s="57">
        <f>IF(COUNTA(A763,C763,F763,G763)=0,"",IF(OR(A763="",C763="",F763="",G763=""),"INCOMPLETO",IF(COUNTIF(Perguntas!$A$2:$A$31,C763)=0,"ID INVÁLIDO",IF(COUNTIF(Perguntas!$A$22:$A$31,C763)&gt;0,"EXTRA",IF(INDEX(Perguntas!$C$2:$C$21,MATCH(C763,Perguntas!$A$2:$A$21,0))="","PERGUNTA VAZIA",IF(COUNTIFS(Plataformas!$A$2:$A$7,F763,Plataformas!$C$2:$C$7,"Sim")=0,"FORA DO PLANO",IF(COUNTIFS($B$2:B763,B763,$C$2:C763,C763,$F$2:F763,F763)&gt;1,"DUPLICADO","OK")))))))</f>
        <v/>
      </c>
    </row>
    <row r="764" ht="15" customHeight="1" s="22">
      <c r="A764" s="38" t="n"/>
      <c r="B764" s="52">
        <f>IF(A764="","",DATE(YEAR(A764),MONTH(A764),1))</f>
        <v/>
      </c>
      <c r="C764" s="37" t="n"/>
      <c r="D764" s="42">
        <f>IF(C764="","",IFERROR(INDEX(Perguntas!$B$2:$B$31,MATCH(C764,Perguntas!$A$2:$A$31,0)),"ID inválido"))</f>
        <v/>
      </c>
      <c r="E764" s="42">
        <f>IF(C764="","",IFERROR(INDEX(Perguntas!$C$2:$C$31,MATCH(C764,Perguntas!$A$2:$A$31,0)),""))</f>
        <v/>
      </c>
      <c r="F764" s="37" t="n"/>
      <c r="G764" s="37" t="n"/>
      <c r="H764" s="53" t="n"/>
      <c r="I764" s="53" t="n"/>
      <c r="J764" s="37" t="n"/>
      <c r="K764" s="53" t="n"/>
      <c r="L764" s="53" t="n"/>
      <c r="M764" s="53" t="n"/>
      <c r="N764" s="54" t="n"/>
      <c r="O764" s="55">
        <f>IF(COUNTA(A764,C764,F764,G764)=0,"",IF(OR(A764="",C764="",F764="",G764=""),"INCOMPLETO",IF(COUNTIF(Perguntas!$A$2:$A$31,C764)=0,"ID INVÁLIDO",IF(COUNTIF(Perguntas!$A$22:$A$31,C764)&gt;0,"EXTRA",IF(INDEX(Perguntas!$C$2:$C$21,MATCH(C764,Perguntas!$A$2:$A$21,0))="","PERGUNTA VAZIA",IF(COUNTIFS(Plataformas!$A$2:$A$7,F764,Plataformas!$C$2:$C$7,"Sim")=0,"FORA DO PLANO",IF(COUNTIFS($B$2:B764,B764,$C$2:C764,C764,$F$2:F764,F764)&gt;1,"DUPLICADO","OK")))))))</f>
        <v/>
      </c>
    </row>
    <row r="765" ht="15" customHeight="1" s="22">
      <c r="A765" s="38" t="n"/>
      <c r="B765" s="56">
        <f>IF(A765="","",DATE(YEAR(A765),MONTH(A765),1))</f>
        <v/>
      </c>
      <c r="C765" s="37" t="n"/>
      <c r="D765" s="43">
        <f>IF(C765="","",IFERROR(INDEX(Perguntas!$B$2:$B$31,MATCH(C765,Perguntas!$A$2:$A$31,0)),"ID inválido"))</f>
        <v/>
      </c>
      <c r="E765" s="43">
        <f>IF(C765="","",IFERROR(INDEX(Perguntas!$C$2:$C$31,MATCH(C765,Perguntas!$A$2:$A$31,0)),""))</f>
        <v/>
      </c>
      <c r="F765" s="37" t="n"/>
      <c r="G765" s="37" t="n"/>
      <c r="H765" s="53" t="n"/>
      <c r="I765" s="53" t="n"/>
      <c r="J765" s="37" t="n"/>
      <c r="K765" s="53" t="n"/>
      <c r="L765" s="53" t="n"/>
      <c r="M765" s="53" t="n"/>
      <c r="N765" s="54" t="n"/>
      <c r="O765" s="57">
        <f>IF(COUNTA(A765,C765,F765,G765)=0,"",IF(OR(A765="",C765="",F765="",G765=""),"INCOMPLETO",IF(COUNTIF(Perguntas!$A$2:$A$31,C765)=0,"ID INVÁLIDO",IF(COUNTIF(Perguntas!$A$22:$A$31,C765)&gt;0,"EXTRA",IF(INDEX(Perguntas!$C$2:$C$21,MATCH(C765,Perguntas!$A$2:$A$21,0))="","PERGUNTA VAZIA",IF(COUNTIFS(Plataformas!$A$2:$A$7,F765,Plataformas!$C$2:$C$7,"Sim")=0,"FORA DO PLANO",IF(COUNTIFS($B$2:B765,B765,$C$2:C765,C765,$F$2:F765,F765)&gt;1,"DUPLICADO","OK")))))))</f>
        <v/>
      </c>
    </row>
    <row r="766" ht="15" customHeight="1" s="22">
      <c r="A766" s="38" t="n"/>
      <c r="B766" s="52">
        <f>IF(A766="","",DATE(YEAR(A766),MONTH(A766),1))</f>
        <v/>
      </c>
      <c r="C766" s="37" t="n"/>
      <c r="D766" s="42">
        <f>IF(C766="","",IFERROR(INDEX(Perguntas!$B$2:$B$31,MATCH(C766,Perguntas!$A$2:$A$31,0)),"ID inválido"))</f>
        <v/>
      </c>
      <c r="E766" s="42">
        <f>IF(C766="","",IFERROR(INDEX(Perguntas!$C$2:$C$31,MATCH(C766,Perguntas!$A$2:$A$31,0)),""))</f>
        <v/>
      </c>
      <c r="F766" s="37" t="n"/>
      <c r="G766" s="37" t="n"/>
      <c r="H766" s="53" t="n"/>
      <c r="I766" s="53" t="n"/>
      <c r="J766" s="37" t="n"/>
      <c r="K766" s="53" t="n"/>
      <c r="L766" s="53" t="n"/>
      <c r="M766" s="53" t="n"/>
      <c r="N766" s="54" t="n"/>
      <c r="O766" s="55">
        <f>IF(COUNTA(A766,C766,F766,G766)=0,"",IF(OR(A766="",C766="",F766="",G766=""),"INCOMPLETO",IF(COUNTIF(Perguntas!$A$2:$A$31,C766)=0,"ID INVÁLIDO",IF(COUNTIF(Perguntas!$A$22:$A$31,C766)&gt;0,"EXTRA",IF(INDEX(Perguntas!$C$2:$C$21,MATCH(C766,Perguntas!$A$2:$A$21,0))="","PERGUNTA VAZIA",IF(COUNTIFS(Plataformas!$A$2:$A$7,F766,Plataformas!$C$2:$C$7,"Sim")=0,"FORA DO PLANO",IF(COUNTIFS($B$2:B766,B766,$C$2:C766,C766,$F$2:F766,F766)&gt;1,"DUPLICADO","OK")))))))</f>
        <v/>
      </c>
    </row>
    <row r="767" ht="15" customHeight="1" s="22">
      <c r="A767" s="38" t="n"/>
      <c r="B767" s="56">
        <f>IF(A767="","",DATE(YEAR(A767),MONTH(A767),1))</f>
        <v/>
      </c>
      <c r="C767" s="37" t="n"/>
      <c r="D767" s="43">
        <f>IF(C767="","",IFERROR(INDEX(Perguntas!$B$2:$B$31,MATCH(C767,Perguntas!$A$2:$A$31,0)),"ID inválido"))</f>
        <v/>
      </c>
      <c r="E767" s="43">
        <f>IF(C767="","",IFERROR(INDEX(Perguntas!$C$2:$C$31,MATCH(C767,Perguntas!$A$2:$A$31,0)),""))</f>
        <v/>
      </c>
      <c r="F767" s="37" t="n"/>
      <c r="G767" s="37" t="n"/>
      <c r="H767" s="53" t="n"/>
      <c r="I767" s="53" t="n"/>
      <c r="J767" s="37" t="n"/>
      <c r="K767" s="53" t="n"/>
      <c r="L767" s="53" t="n"/>
      <c r="M767" s="53" t="n"/>
      <c r="N767" s="54" t="n"/>
      <c r="O767" s="57">
        <f>IF(COUNTA(A767,C767,F767,G767)=0,"",IF(OR(A767="",C767="",F767="",G767=""),"INCOMPLETO",IF(COUNTIF(Perguntas!$A$2:$A$31,C767)=0,"ID INVÁLIDO",IF(COUNTIF(Perguntas!$A$22:$A$31,C767)&gt;0,"EXTRA",IF(INDEX(Perguntas!$C$2:$C$21,MATCH(C767,Perguntas!$A$2:$A$21,0))="","PERGUNTA VAZIA",IF(COUNTIFS(Plataformas!$A$2:$A$7,F767,Plataformas!$C$2:$C$7,"Sim")=0,"FORA DO PLANO",IF(COUNTIFS($B$2:B767,B767,$C$2:C767,C767,$F$2:F767,F767)&gt;1,"DUPLICADO","OK")))))))</f>
        <v/>
      </c>
    </row>
    <row r="768" ht="15" customHeight="1" s="22">
      <c r="A768" s="38" t="n"/>
      <c r="B768" s="52">
        <f>IF(A768="","",DATE(YEAR(A768),MONTH(A768),1))</f>
        <v/>
      </c>
      <c r="C768" s="37" t="n"/>
      <c r="D768" s="42">
        <f>IF(C768="","",IFERROR(INDEX(Perguntas!$B$2:$B$31,MATCH(C768,Perguntas!$A$2:$A$31,0)),"ID inválido"))</f>
        <v/>
      </c>
      <c r="E768" s="42">
        <f>IF(C768="","",IFERROR(INDEX(Perguntas!$C$2:$C$31,MATCH(C768,Perguntas!$A$2:$A$31,0)),""))</f>
        <v/>
      </c>
      <c r="F768" s="37" t="n"/>
      <c r="G768" s="37" t="n"/>
      <c r="H768" s="53" t="n"/>
      <c r="I768" s="53" t="n"/>
      <c r="J768" s="37" t="n"/>
      <c r="K768" s="53" t="n"/>
      <c r="L768" s="53" t="n"/>
      <c r="M768" s="53" t="n"/>
      <c r="N768" s="54" t="n"/>
      <c r="O768" s="55">
        <f>IF(COUNTA(A768,C768,F768,G768)=0,"",IF(OR(A768="",C768="",F768="",G768=""),"INCOMPLETO",IF(COUNTIF(Perguntas!$A$2:$A$31,C768)=0,"ID INVÁLIDO",IF(COUNTIF(Perguntas!$A$22:$A$31,C768)&gt;0,"EXTRA",IF(INDEX(Perguntas!$C$2:$C$21,MATCH(C768,Perguntas!$A$2:$A$21,0))="","PERGUNTA VAZIA",IF(COUNTIFS(Plataformas!$A$2:$A$7,F768,Plataformas!$C$2:$C$7,"Sim")=0,"FORA DO PLANO",IF(COUNTIFS($B$2:B768,B768,$C$2:C768,C768,$F$2:F768,F768)&gt;1,"DUPLICADO","OK")))))))</f>
        <v/>
      </c>
    </row>
    <row r="769" ht="15" customHeight="1" s="22">
      <c r="A769" s="38" t="n"/>
      <c r="B769" s="56">
        <f>IF(A769="","",DATE(YEAR(A769),MONTH(A769),1))</f>
        <v/>
      </c>
      <c r="C769" s="37" t="n"/>
      <c r="D769" s="43">
        <f>IF(C769="","",IFERROR(INDEX(Perguntas!$B$2:$B$31,MATCH(C769,Perguntas!$A$2:$A$31,0)),"ID inválido"))</f>
        <v/>
      </c>
      <c r="E769" s="43">
        <f>IF(C769="","",IFERROR(INDEX(Perguntas!$C$2:$C$31,MATCH(C769,Perguntas!$A$2:$A$31,0)),""))</f>
        <v/>
      </c>
      <c r="F769" s="37" t="n"/>
      <c r="G769" s="37" t="n"/>
      <c r="H769" s="53" t="n"/>
      <c r="I769" s="53" t="n"/>
      <c r="J769" s="37" t="n"/>
      <c r="K769" s="53" t="n"/>
      <c r="L769" s="53" t="n"/>
      <c r="M769" s="53" t="n"/>
      <c r="N769" s="54" t="n"/>
      <c r="O769" s="57">
        <f>IF(COUNTA(A769,C769,F769,G769)=0,"",IF(OR(A769="",C769="",F769="",G769=""),"INCOMPLETO",IF(COUNTIF(Perguntas!$A$2:$A$31,C769)=0,"ID INVÁLIDO",IF(COUNTIF(Perguntas!$A$22:$A$31,C769)&gt;0,"EXTRA",IF(INDEX(Perguntas!$C$2:$C$21,MATCH(C769,Perguntas!$A$2:$A$21,0))="","PERGUNTA VAZIA",IF(COUNTIFS(Plataformas!$A$2:$A$7,F769,Plataformas!$C$2:$C$7,"Sim")=0,"FORA DO PLANO",IF(COUNTIFS($B$2:B769,B769,$C$2:C769,C769,$F$2:F769,F769)&gt;1,"DUPLICADO","OK")))))))</f>
        <v/>
      </c>
    </row>
    <row r="770" ht="15" customHeight="1" s="22">
      <c r="A770" s="38" t="n"/>
      <c r="B770" s="52">
        <f>IF(A770="","",DATE(YEAR(A770),MONTH(A770),1))</f>
        <v/>
      </c>
      <c r="C770" s="37" t="n"/>
      <c r="D770" s="42">
        <f>IF(C770="","",IFERROR(INDEX(Perguntas!$B$2:$B$31,MATCH(C770,Perguntas!$A$2:$A$31,0)),"ID inválido"))</f>
        <v/>
      </c>
      <c r="E770" s="42">
        <f>IF(C770="","",IFERROR(INDEX(Perguntas!$C$2:$C$31,MATCH(C770,Perguntas!$A$2:$A$31,0)),""))</f>
        <v/>
      </c>
      <c r="F770" s="37" t="n"/>
      <c r="G770" s="37" t="n"/>
      <c r="H770" s="53" t="n"/>
      <c r="I770" s="53" t="n"/>
      <c r="J770" s="37" t="n"/>
      <c r="K770" s="53" t="n"/>
      <c r="L770" s="53" t="n"/>
      <c r="M770" s="53" t="n"/>
      <c r="N770" s="54" t="n"/>
      <c r="O770" s="55">
        <f>IF(COUNTA(A770,C770,F770,G770)=0,"",IF(OR(A770="",C770="",F770="",G770=""),"INCOMPLETO",IF(COUNTIF(Perguntas!$A$2:$A$31,C770)=0,"ID INVÁLIDO",IF(COUNTIF(Perguntas!$A$22:$A$31,C770)&gt;0,"EXTRA",IF(INDEX(Perguntas!$C$2:$C$21,MATCH(C770,Perguntas!$A$2:$A$21,0))="","PERGUNTA VAZIA",IF(COUNTIFS(Plataformas!$A$2:$A$7,F770,Plataformas!$C$2:$C$7,"Sim")=0,"FORA DO PLANO",IF(COUNTIFS($B$2:B770,B770,$C$2:C770,C770,$F$2:F770,F770)&gt;1,"DUPLICADO","OK")))))))</f>
        <v/>
      </c>
    </row>
    <row r="771" ht="15" customHeight="1" s="22">
      <c r="A771" s="38" t="n"/>
      <c r="B771" s="56">
        <f>IF(A771="","",DATE(YEAR(A771),MONTH(A771),1))</f>
        <v/>
      </c>
      <c r="C771" s="37" t="n"/>
      <c r="D771" s="43">
        <f>IF(C771="","",IFERROR(INDEX(Perguntas!$B$2:$B$31,MATCH(C771,Perguntas!$A$2:$A$31,0)),"ID inválido"))</f>
        <v/>
      </c>
      <c r="E771" s="43">
        <f>IF(C771="","",IFERROR(INDEX(Perguntas!$C$2:$C$31,MATCH(C771,Perguntas!$A$2:$A$31,0)),""))</f>
        <v/>
      </c>
      <c r="F771" s="37" t="n"/>
      <c r="G771" s="37" t="n"/>
      <c r="H771" s="53" t="n"/>
      <c r="I771" s="53" t="n"/>
      <c r="J771" s="37" t="n"/>
      <c r="K771" s="53" t="n"/>
      <c r="L771" s="53" t="n"/>
      <c r="M771" s="53" t="n"/>
      <c r="N771" s="54" t="n"/>
      <c r="O771" s="57">
        <f>IF(COUNTA(A771,C771,F771,G771)=0,"",IF(OR(A771="",C771="",F771="",G771=""),"INCOMPLETO",IF(COUNTIF(Perguntas!$A$2:$A$31,C771)=0,"ID INVÁLIDO",IF(COUNTIF(Perguntas!$A$22:$A$31,C771)&gt;0,"EXTRA",IF(INDEX(Perguntas!$C$2:$C$21,MATCH(C771,Perguntas!$A$2:$A$21,0))="","PERGUNTA VAZIA",IF(COUNTIFS(Plataformas!$A$2:$A$7,F771,Plataformas!$C$2:$C$7,"Sim")=0,"FORA DO PLANO",IF(COUNTIFS($B$2:B771,B771,$C$2:C771,C771,$F$2:F771,F771)&gt;1,"DUPLICADO","OK")))))))</f>
        <v/>
      </c>
    </row>
    <row r="772" ht="15" customHeight="1" s="22">
      <c r="A772" s="38" t="n"/>
      <c r="B772" s="52">
        <f>IF(A772="","",DATE(YEAR(A772),MONTH(A772),1))</f>
        <v/>
      </c>
      <c r="C772" s="37" t="n"/>
      <c r="D772" s="42">
        <f>IF(C772="","",IFERROR(INDEX(Perguntas!$B$2:$B$31,MATCH(C772,Perguntas!$A$2:$A$31,0)),"ID inválido"))</f>
        <v/>
      </c>
      <c r="E772" s="42">
        <f>IF(C772="","",IFERROR(INDEX(Perguntas!$C$2:$C$31,MATCH(C772,Perguntas!$A$2:$A$31,0)),""))</f>
        <v/>
      </c>
      <c r="F772" s="37" t="n"/>
      <c r="G772" s="37" t="n"/>
      <c r="H772" s="53" t="n"/>
      <c r="I772" s="53" t="n"/>
      <c r="J772" s="37" t="n"/>
      <c r="K772" s="53" t="n"/>
      <c r="L772" s="53" t="n"/>
      <c r="M772" s="53" t="n"/>
      <c r="N772" s="54" t="n"/>
      <c r="O772" s="55">
        <f>IF(COUNTA(A772,C772,F772,G772)=0,"",IF(OR(A772="",C772="",F772="",G772=""),"INCOMPLETO",IF(COUNTIF(Perguntas!$A$2:$A$31,C772)=0,"ID INVÁLIDO",IF(COUNTIF(Perguntas!$A$22:$A$31,C772)&gt;0,"EXTRA",IF(INDEX(Perguntas!$C$2:$C$21,MATCH(C772,Perguntas!$A$2:$A$21,0))="","PERGUNTA VAZIA",IF(COUNTIFS(Plataformas!$A$2:$A$7,F772,Plataformas!$C$2:$C$7,"Sim")=0,"FORA DO PLANO",IF(COUNTIFS($B$2:B772,B772,$C$2:C772,C772,$F$2:F772,F772)&gt;1,"DUPLICADO","OK")))))))</f>
        <v/>
      </c>
    </row>
    <row r="773" ht="15" customHeight="1" s="22">
      <c r="A773" s="38" t="n"/>
      <c r="B773" s="56">
        <f>IF(A773="","",DATE(YEAR(A773),MONTH(A773),1))</f>
        <v/>
      </c>
      <c r="C773" s="37" t="n"/>
      <c r="D773" s="43">
        <f>IF(C773="","",IFERROR(INDEX(Perguntas!$B$2:$B$31,MATCH(C773,Perguntas!$A$2:$A$31,0)),"ID inválido"))</f>
        <v/>
      </c>
      <c r="E773" s="43">
        <f>IF(C773="","",IFERROR(INDEX(Perguntas!$C$2:$C$31,MATCH(C773,Perguntas!$A$2:$A$31,0)),""))</f>
        <v/>
      </c>
      <c r="F773" s="37" t="n"/>
      <c r="G773" s="37" t="n"/>
      <c r="H773" s="53" t="n"/>
      <c r="I773" s="53" t="n"/>
      <c r="J773" s="37" t="n"/>
      <c r="K773" s="53" t="n"/>
      <c r="L773" s="53" t="n"/>
      <c r="M773" s="53" t="n"/>
      <c r="N773" s="54" t="n"/>
      <c r="O773" s="57">
        <f>IF(COUNTA(A773,C773,F773,G773)=0,"",IF(OR(A773="",C773="",F773="",G773=""),"INCOMPLETO",IF(COUNTIF(Perguntas!$A$2:$A$31,C773)=0,"ID INVÁLIDO",IF(COUNTIF(Perguntas!$A$22:$A$31,C773)&gt;0,"EXTRA",IF(INDEX(Perguntas!$C$2:$C$21,MATCH(C773,Perguntas!$A$2:$A$21,0))="","PERGUNTA VAZIA",IF(COUNTIFS(Plataformas!$A$2:$A$7,F773,Plataformas!$C$2:$C$7,"Sim")=0,"FORA DO PLANO",IF(COUNTIFS($B$2:B773,B773,$C$2:C773,C773,$F$2:F773,F773)&gt;1,"DUPLICADO","OK")))))))</f>
        <v/>
      </c>
    </row>
    <row r="774" ht="15" customHeight="1" s="22">
      <c r="A774" s="38" t="n"/>
      <c r="B774" s="52">
        <f>IF(A774="","",DATE(YEAR(A774),MONTH(A774),1))</f>
        <v/>
      </c>
      <c r="C774" s="37" t="n"/>
      <c r="D774" s="42">
        <f>IF(C774="","",IFERROR(INDEX(Perguntas!$B$2:$B$31,MATCH(C774,Perguntas!$A$2:$A$31,0)),"ID inválido"))</f>
        <v/>
      </c>
      <c r="E774" s="42">
        <f>IF(C774="","",IFERROR(INDEX(Perguntas!$C$2:$C$31,MATCH(C774,Perguntas!$A$2:$A$31,0)),""))</f>
        <v/>
      </c>
      <c r="F774" s="37" t="n"/>
      <c r="G774" s="37" t="n"/>
      <c r="H774" s="53" t="n"/>
      <c r="I774" s="53" t="n"/>
      <c r="J774" s="37" t="n"/>
      <c r="K774" s="53" t="n"/>
      <c r="L774" s="53" t="n"/>
      <c r="M774" s="53" t="n"/>
      <c r="N774" s="54" t="n"/>
      <c r="O774" s="55">
        <f>IF(COUNTA(A774,C774,F774,G774)=0,"",IF(OR(A774="",C774="",F774="",G774=""),"INCOMPLETO",IF(COUNTIF(Perguntas!$A$2:$A$31,C774)=0,"ID INVÁLIDO",IF(COUNTIF(Perguntas!$A$22:$A$31,C774)&gt;0,"EXTRA",IF(INDEX(Perguntas!$C$2:$C$21,MATCH(C774,Perguntas!$A$2:$A$21,0))="","PERGUNTA VAZIA",IF(COUNTIFS(Plataformas!$A$2:$A$7,F774,Plataformas!$C$2:$C$7,"Sim")=0,"FORA DO PLANO",IF(COUNTIFS($B$2:B774,B774,$C$2:C774,C774,$F$2:F774,F774)&gt;1,"DUPLICADO","OK")))))))</f>
        <v/>
      </c>
    </row>
    <row r="775" ht="15" customHeight="1" s="22">
      <c r="A775" s="38" t="n"/>
      <c r="B775" s="56">
        <f>IF(A775="","",DATE(YEAR(A775),MONTH(A775),1))</f>
        <v/>
      </c>
      <c r="C775" s="37" t="n"/>
      <c r="D775" s="43">
        <f>IF(C775="","",IFERROR(INDEX(Perguntas!$B$2:$B$31,MATCH(C775,Perguntas!$A$2:$A$31,0)),"ID inválido"))</f>
        <v/>
      </c>
      <c r="E775" s="43">
        <f>IF(C775="","",IFERROR(INDEX(Perguntas!$C$2:$C$31,MATCH(C775,Perguntas!$A$2:$A$31,0)),""))</f>
        <v/>
      </c>
      <c r="F775" s="37" t="n"/>
      <c r="G775" s="37" t="n"/>
      <c r="H775" s="53" t="n"/>
      <c r="I775" s="53" t="n"/>
      <c r="J775" s="37" t="n"/>
      <c r="K775" s="53" t="n"/>
      <c r="L775" s="53" t="n"/>
      <c r="M775" s="53" t="n"/>
      <c r="N775" s="54" t="n"/>
      <c r="O775" s="57">
        <f>IF(COUNTA(A775,C775,F775,G775)=0,"",IF(OR(A775="",C775="",F775="",G775=""),"INCOMPLETO",IF(COUNTIF(Perguntas!$A$2:$A$31,C775)=0,"ID INVÁLIDO",IF(COUNTIF(Perguntas!$A$22:$A$31,C775)&gt;0,"EXTRA",IF(INDEX(Perguntas!$C$2:$C$21,MATCH(C775,Perguntas!$A$2:$A$21,0))="","PERGUNTA VAZIA",IF(COUNTIFS(Plataformas!$A$2:$A$7,F775,Plataformas!$C$2:$C$7,"Sim")=0,"FORA DO PLANO",IF(COUNTIFS($B$2:B775,B775,$C$2:C775,C775,$F$2:F775,F775)&gt;1,"DUPLICADO","OK")))))))</f>
        <v/>
      </c>
    </row>
    <row r="776" ht="15" customHeight="1" s="22">
      <c r="A776" s="38" t="n"/>
      <c r="B776" s="52">
        <f>IF(A776="","",DATE(YEAR(A776),MONTH(A776),1))</f>
        <v/>
      </c>
      <c r="C776" s="37" t="n"/>
      <c r="D776" s="42">
        <f>IF(C776="","",IFERROR(INDEX(Perguntas!$B$2:$B$31,MATCH(C776,Perguntas!$A$2:$A$31,0)),"ID inválido"))</f>
        <v/>
      </c>
      <c r="E776" s="42">
        <f>IF(C776="","",IFERROR(INDEX(Perguntas!$C$2:$C$31,MATCH(C776,Perguntas!$A$2:$A$31,0)),""))</f>
        <v/>
      </c>
      <c r="F776" s="37" t="n"/>
      <c r="G776" s="37" t="n"/>
      <c r="H776" s="53" t="n"/>
      <c r="I776" s="53" t="n"/>
      <c r="J776" s="37" t="n"/>
      <c r="K776" s="53" t="n"/>
      <c r="L776" s="53" t="n"/>
      <c r="M776" s="53" t="n"/>
      <c r="N776" s="54" t="n"/>
      <c r="O776" s="55">
        <f>IF(COUNTA(A776,C776,F776,G776)=0,"",IF(OR(A776="",C776="",F776="",G776=""),"INCOMPLETO",IF(COUNTIF(Perguntas!$A$2:$A$31,C776)=0,"ID INVÁLIDO",IF(COUNTIF(Perguntas!$A$22:$A$31,C776)&gt;0,"EXTRA",IF(INDEX(Perguntas!$C$2:$C$21,MATCH(C776,Perguntas!$A$2:$A$21,0))="","PERGUNTA VAZIA",IF(COUNTIFS(Plataformas!$A$2:$A$7,F776,Plataformas!$C$2:$C$7,"Sim")=0,"FORA DO PLANO",IF(COUNTIFS($B$2:B776,B776,$C$2:C776,C776,$F$2:F776,F776)&gt;1,"DUPLICADO","OK")))))))</f>
        <v/>
      </c>
    </row>
    <row r="777" ht="15" customHeight="1" s="22">
      <c r="A777" s="38" t="n"/>
      <c r="B777" s="56">
        <f>IF(A777="","",DATE(YEAR(A777),MONTH(A777),1))</f>
        <v/>
      </c>
      <c r="C777" s="37" t="n"/>
      <c r="D777" s="43">
        <f>IF(C777="","",IFERROR(INDEX(Perguntas!$B$2:$B$31,MATCH(C777,Perguntas!$A$2:$A$31,0)),"ID inválido"))</f>
        <v/>
      </c>
      <c r="E777" s="43">
        <f>IF(C777="","",IFERROR(INDEX(Perguntas!$C$2:$C$31,MATCH(C777,Perguntas!$A$2:$A$31,0)),""))</f>
        <v/>
      </c>
      <c r="F777" s="37" t="n"/>
      <c r="G777" s="37" t="n"/>
      <c r="H777" s="53" t="n"/>
      <c r="I777" s="53" t="n"/>
      <c r="J777" s="37" t="n"/>
      <c r="K777" s="53" t="n"/>
      <c r="L777" s="53" t="n"/>
      <c r="M777" s="53" t="n"/>
      <c r="N777" s="54" t="n"/>
      <c r="O777" s="57">
        <f>IF(COUNTA(A777,C777,F777,G777)=0,"",IF(OR(A777="",C777="",F777="",G777=""),"INCOMPLETO",IF(COUNTIF(Perguntas!$A$2:$A$31,C777)=0,"ID INVÁLIDO",IF(COUNTIF(Perguntas!$A$22:$A$31,C777)&gt;0,"EXTRA",IF(INDEX(Perguntas!$C$2:$C$21,MATCH(C777,Perguntas!$A$2:$A$21,0))="","PERGUNTA VAZIA",IF(COUNTIFS(Plataformas!$A$2:$A$7,F777,Plataformas!$C$2:$C$7,"Sim")=0,"FORA DO PLANO",IF(COUNTIFS($B$2:B777,B777,$C$2:C777,C777,$F$2:F777,F777)&gt;1,"DUPLICADO","OK")))))))</f>
        <v/>
      </c>
    </row>
    <row r="778" ht="15" customHeight="1" s="22">
      <c r="A778" s="38" t="n"/>
      <c r="B778" s="52">
        <f>IF(A778="","",DATE(YEAR(A778),MONTH(A778),1))</f>
        <v/>
      </c>
      <c r="C778" s="37" t="n"/>
      <c r="D778" s="42">
        <f>IF(C778="","",IFERROR(INDEX(Perguntas!$B$2:$B$31,MATCH(C778,Perguntas!$A$2:$A$31,0)),"ID inválido"))</f>
        <v/>
      </c>
      <c r="E778" s="42">
        <f>IF(C778="","",IFERROR(INDEX(Perguntas!$C$2:$C$31,MATCH(C778,Perguntas!$A$2:$A$31,0)),""))</f>
        <v/>
      </c>
      <c r="F778" s="37" t="n"/>
      <c r="G778" s="37" t="n"/>
      <c r="H778" s="53" t="n"/>
      <c r="I778" s="53" t="n"/>
      <c r="J778" s="37" t="n"/>
      <c r="K778" s="53" t="n"/>
      <c r="L778" s="53" t="n"/>
      <c r="M778" s="53" t="n"/>
      <c r="N778" s="54" t="n"/>
      <c r="O778" s="55">
        <f>IF(COUNTA(A778,C778,F778,G778)=0,"",IF(OR(A778="",C778="",F778="",G778=""),"INCOMPLETO",IF(COUNTIF(Perguntas!$A$2:$A$31,C778)=0,"ID INVÁLIDO",IF(COUNTIF(Perguntas!$A$22:$A$31,C778)&gt;0,"EXTRA",IF(INDEX(Perguntas!$C$2:$C$21,MATCH(C778,Perguntas!$A$2:$A$21,0))="","PERGUNTA VAZIA",IF(COUNTIFS(Plataformas!$A$2:$A$7,F778,Plataformas!$C$2:$C$7,"Sim")=0,"FORA DO PLANO",IF(COUNTIFS($B$2:B778,B778,$C$2:C778,C778,$F$2:F778,F778)&gt;1,"DUPLICADO","OK")))))))</f>
        <v/>
      </c>
    </row>
    <row r="779" ht="15" customHeight="1" s="22">
      <c r="A779" s="38" t="n"/>
      <c r="B779" s="56">
        <f>IF(A779="","",DATE(YEAR(A779),MONTH(A779),1))</f>
        <v/>
      </c>
      <c r="C779" s="37" t="n"/>
      <c r="D779" s="43">
        <f>IF(C779="","",IFERROR(INDEX(Perguntas!$B$2:$B$31,MATCH(C779,Perguntas!$A$2:$A$31,0)),"ID inválido"))</f>
        <v/>
      </c>
      <c r="E779" s="43">
        <f>IF(C779="","",IFERROR(INDEX(Perguntas!$C$2:$C$31,MATCH(C779,Perguntas!$A$2:$A$31,0)),""))</f>
        <v/>
      </c>
      <c r="F779" s="37" t="n"/>
      <c r="G779" s="37" t="n"/>
      <c r="H779" s="53" t="n"/>
      <c r="I779" s="53" t="n"/>
      <c r="J779" s="37" t="n"/>
      <c r="K779" s="53" t="n"/>
      <c r="L779" s="53" t="n"/>
      <c r="M779" s="53" t="n"/>
      <c r="N779" s="54" t="n"/>
      <c r="O779" s="57">
        <f>IF(COUNTA(A779,C779,F779,G779)=0,"",IF(OR(A779="",C779="",F779="",G779=""),"INCOMPLETO",IF(COUNTIF(Perguntas!$A$2:$A$31,C779)=0,"ID INVÁLIDO",IF(COUNTIF(Perguntas!$A$22:$A$31,C779)&gt;0,"EXTRA",IF(INDEX(Perguntas!$C$2:$C$21,MATCH(C779,Perguntas!$A$2:$A$21,0))="","PERGUNTA VAZIA",IF(COUNTIFS(Plataformas!$A$2:$A$7,F779,Plataformas!$C$2:$C$7,"Sim")=0,"FORA DO PLANO",IF(COUNTIFS($B$2:B779,B779,$C$2:C779,C779,$F$2:F779,F779)&gt;1,"DUPLICADO","OK")))))))</f>
        <v/>
      </c>
    </row>
    <row r="780" ht="15" customHeight="1" s="22">
      <c r="A780" s="38" t="n"/>
      <c r="B780" s="52">
        <f>IF(A780="","",DATE(YEAR(A780),MONTH(A780),1))</f>
        <v/>
      </c>
      <c r="C780" s="37" t="n"/>
      <c r="D780" s="42">
        <f>IF(C780="","",IFERROR(INDEX(Perguntas!$B$2:$B$31,MATCH(C780,Perguntas!$A$2:$A$31,0)),"ID inválido"))</f>
        <v/>
      </c>
      <c r="E780" s="42">
        <f>IF(C780="","",IFERROR(INDEX(Perguntas!$C$2:$C$31,MATCH(C780,Perguntas!$A$2:$A$31,0)),""))</f>
        <v/>
      </c>
      <c r="F780" s="37" t="n"/>
      <c r="G780" s="37" t="n"/>
      <c r="H780" s="53" t="n"/>
      <c r="I780" s="53" t="n"/>
      <c r="J780" s="37" t="n"/>
      <c r="K780" s="53" t="n"/>
      <c r="L780" s="53" t="n"/>
      <c r="M780" s="53" t="n"/>
      <c r="N780" s="54" t="n"/>
      <c r="O780" s="55">
        <f>IF(COUNTA(A780,C780,F780,G780)=0,"",IF(OR(A780="",C780="",F780="",G780=""),"INCOMPLETO",IF(COUNTIF(Perguntas!$A$2:$A$31,C780)=0,"ID INVÁLIDO",IF(COUNTIF(Perguntas!$A$22:$A$31,C780)&gt;0,"EXTRA",IF(INDEX(Perguntas!$C$2:$C$21,MATCH(C780,Perguntas!$A$2:$A$21,0))="","PERGUNTA VAZIA",IF(COUNTIFS(Plataformas!$A$2:$A$7,F780,Plataformas!$C$2:$C$7,"Sim")=0,"FORA DO PLANO",IF(COUNTIFS($B$2:B780,B780,$C$2:C780,C780,$F$2:F780,F780)&gt;1,"DUPLICADO","OK")))))))</f>
        <v/>
      </c>
    </row>
    <row r="781" ht="15" customHeight="1" s="22">
      <c r="A781" s="38" t="n"/>
      <c r="B781" s="56">
        <f>IF(A781="","",DATE(YEAR(A781),MONTH(A781),1))</f>
        <v/>
      </c>
      <c r="C781" s="37" t="n"/>
      <c r="D781" s="43">
        <f>IF(C781="","",IFERROR(INDEX(Perguntas!$B$2:$B$31,MATCH(C781,Perguntas!$A$2:$A$31,0)),"ID inválido"))</f>
        <v/>
      </c>
      <c r="E781" s="43">
        <f>IF(C781="","",IFERROR(INDEX(Perguntas!$C$2:$C$31,MATCH(C781,Perguntas!$A$2:$A$31,0)),""))</f>
        <v/>
      </c>
      <c r="F781" s="37" t="n"/>
      <c r="G781" s="37" t="n"/>
      <c r="H781" s="53" t="n"/>
      <c r="I781" s="53" t="n"/>
      <c r="J781" s="37" t="n"/>
      <c r="K781" s="53" t="n"/>
      <c r="L781" s="53" t="n"/>
      <c r="M781" s="53" t="n"/>
      <c r="N781" s="54" t="n"/>
      <c r="O781" s="57">
        <f>IF(COUNTA(A781,C781,F781,G781)=0,"",IF(OR(A781="",C781="",F781="",G781=""),"INCOMPLETO",IF(COUNTIF(Perguntas!$A$2:$A$31,C781)=0,"ID INVÁLIDO",IF(COUNTIF(Perguntas!$A$22:$A$31,C781)&gt;0,"EXTRA",IF(INDEX(Perguntas!$C$2:$C$21,MATCH(C781,Perguntas!$A$2:$A$21,0))="","PERGUNTA VAZIA",IF(COUNTIFS(Plataformas!$A$2:$A$7,F781,Plataformas!$C$2:$C$7,"Sim")=0,"FORA DO PLANO",IF(COUNTIFS($B$2:B781,B781,$C$2:C781,C781,$F$2:F781,F781)&gt;1,"DUPLICADO","OK")))))))</f>
        <v/>
      </c>
    </row>
    <row r="782" ht="15" customHeight="1" s="22">
      <c r="A782" s="38" t="n"/>
      <c r="B782" s="52">
        <f>IF(A782="","",DATE(YEAR(A782),MONTH(A782),1))</f>
        <v/>
      </c>
      <c r="C782" s="37" t="n"/>
      <c r="D782" s="42">
        <f>IF(C782="","",IFERROR(INDEX(Perguntas!$B$2:$B$31,MATCH(C782,Perguntas!$A$2:$A$31,0)),"ID inválido"))</f>
        <v/>
      </c>
      <c r="E782" s="42">
        <f>IF(C782="","",IFERROR(INDEX(Perguntas!$C$2:$C$31,MATCH(C782,Perguntas!$A$2:$A$31,0)),""))</f>
        <v/>
      </c>
      <c r="F782" s="37" t="n"/>
      <c r="G782" s="37" t="n"/>
      <c r="H782" s="53" t="n"/>
      <c r="I782" s="53" t="n"/>
      <c r="J782" s="37" t="n"/>
      <c r="K782" s="53" t="n"/>
      <c r="L782" s="53" t="n"/>
      <c r="M782" s="53" t="n"/>
      <c r="N782" s="54" t="n"/>
      <c r="O782" s="55">
        <f>IF(COUNTA(A782,C782,F782,G782)=0,"",IF(OR(A782="",C782="",F782="",G782=""),"INCOMPLETO",IF(COUNTIF(Perguntas!$A$2:$A$31,C782)=0,"ID INVÁLIDO",IF(COUNTIF(Perguntas!$A$22:$A$31,C782)&gt;0,"EXTRA",IF(INDEX(Perguntas!$C$2:$C$21,MATCH(C782,Perguntas!$A$2:$A$21,0))="","PERGUNTA VAZIA",IF(COUNTIFS(Plataformas!$A$2:$A$7,F782,Plataformas!$C$2:$C$7,"Sim")=0,"FORA DO PLANO",IF(COUNTIFS($B$2:B782,B782,$C$2:C782,C782,$F$2:F782,F782)&gt;1,"DUPLICADO","OK")))))))</f>
        <v/>
      </c>
    </row>
    <row r="783" ht="15" customHeight="1" s="22">
      <c r="A783" s="38" t="n"/>
      <c r="B783" s="56">
        <f>IF(A783="","",DATE(YEAR(A783),MONTH(A783),1))</f>
        <v/>
      </c>
      <c r="C783" s="37" t="n"/>
      <c r="D783" s="43">
        <f>IF(C783="","",IFERROR(INDEX(Perguntas!$B$2:$B$31,MATCH(C783,Perguntas!$A$2:$A$31,0)),"ID inválido"))</f>
        <v/>
      </c>
      <c r="E783" s="43">
        <f>IF(C783="","",IFERROR(INDEX(Perguntas!$C$2:$C$31,MATCH(C783,Perguntas!$A$2:$A$31,0)),""))</f>
        <v/>
      </c>
      <c r="F783" s="37" t="n"/>
      <c r="G783" s="37" t="n"/>
      <c r="H783" s="53" t="n"/>
      <c r="I783" s="53" t="n"/>
      <c r="J783" s="37" t="n"/>
      <c r="K783" s="53" t="n"/>
      <c r="L783" s="53" t="n"/>
      <c r="M783" s="53" t="n"/>
      <c r="N783" s="54" t="n"/>
      <c r="O783" s="57">
        <f>IF(COUNTA(A783,C783,F783,G783)=0,"",IF(OR(A783="",C783="",F783="",G783=""),"INCOMPLETO",IF(COUNTIF(Perguntas!$A$2:$A$31,C783)=0,"ID INVÁLIDO",IF(COUNTIF(Perguntas!$A$22:$A$31,C783)&gt;0,"EXTRA",IF(INDEX(Perguntas!$C$2:$C$21,MATCH(C783,Perguntas!$A$2:$A$21,0))="","PERGUNTA VAZIA",IF(COUNTIFS(Plataformas!$A$2:$A$7,F783,Plataformas!$C$2:$C$7,"Sim")=0,"FORA DO PLANO",IF(COUNTIFS($B$2:B783,B783,$C$2:C783,C783,$F$2:F783,F783)&gt;1,"DUPLICADO","OK")))))))</f>
        <v/>
      </c>
    </row>
    <row r="784" ht="15" customHeight="1" s="22">
      <c r="A784" s="38" t="n"/>
      <c r="B784" s="52">
        <f>IF(A784="","",DATE(YEAR(A784),MONTH(A784),1))</f>
        <v/>
      </c>
      <c r="C784" s="37" t="n"/>
      <c r="D784" s="42">
        <f>IF(C784="","",IFERROR(INDEX(Perguntas!$B$2:$B$31,MATCH(C784,Perguntas!$A$2:$A$31,0)),"ID inválido"))</f>
        <v/>
      </c>
      <c r="E784" s="42">
        <f>IF(C784="","",IFERROR(INDEX(Perguntas!$C$2:$C$31,MATCH(C784,Perguntas!$A$2:$A$31,0)),""))</f>
        <v/>
      </c>
      <c r="F784" s="37" t="n"/>
      <c r="G784" s="37" t="n"/>
      <c r="H784" s="53" t="n"/>
      <c r="I784" s="53" t="n"/>
      <c r="J784" s="37" t="n"/>
      <c r="K784" s="53" t="n"/>
      <c r="L784" s="53" t="n"/>
      <c r="M784" s="53" t="n"/>
      <c r="N784" s="54" t="n"/>
      <c r="O784" s="55">
        <f>IF(COUNTA(A784,C784,F784,G784)=0,"",IF(OR(A784="",C784="",F784="",G784=""),"INCOMPLETO",IF(COUNTIF(Perguntas!$A$2:$A$31,C784)=0,"ID INVÁLIDO",IF(COUNTIF(Perguntas!$A$22:$A$31,C784)&gt;0,"EXTRA",IF(INDEX(Perguntas!$C$2:$C$21,MATCH(C784,Perguntas!$A$2:$A$21,0))="","PERGUNTA VAZIA",IF(COUNTIFS(Plataformas!$A$2:$A$7,F784,Plataformas!$C$2:$C$7,"Sim")=0,"FORA DO PLANO",IF(COUNTIFS($B$2:B784,B784,$C$2:C784,C784,$F$2:F784,F784)&gt;1,"DUPLICADO","OK")))))))</f>
        <v/>
      </c>
    </row>
    <row r="785" ht="15" customHeight="1" s="22">
      <c r="A785" s="38" t="n"/>
      <c r="B785" s="56">
        <f>IF(A785="","",DATE(YEAR(A785),MONTH(A785),1))</f>
        <v/>
      </c>
      <c r="C785" s="37" t="n"/>
      <c r="D785" s="43">
        <f>IF(C785="","",IFERROR(INDEX(Perguntas!$B$2:$B$31,MATCH(C785,Perguntas!$A$2:$A$31,0)),"ID inválido"))</f>
        <v/>
      </c>
      <c r="E785" s="43">
        <f>IF(C785="","",IFERROR(INDEX(Perguntas!$C$2:$C$31,MATCH(C785,Perguntas!$A$2:$A$31,0)),""))</f>
        <v/>
      </c>
      <c r="F785" s="37" t="n"/>
      <c r="G785" s="37" t="n"/>
      <c r="H785" s="53" t="n"/>
      <c r="I785" s="53" t="n"/>
      <c r="J785" s="37" t="n"/>
      <c r="K785" s="53" t="n"/>
      <c r="L785" s="53" t="n"/>
      <c r="M785" s="53" t="n"/>
      <c r="N785" s="54" t="n"/>
      <c r="O785" s="57">
        <f>IF(COUNTA(A785,C785,F785,G785)=0,"",IF(OR(A785="",C785="",F785="",G785=""),"INCOMPLETO",IF(COUNTIF(Perguntas!$A$2:$A$31,C785)=0,"ID INVÁLIDO",IF(COUNTIF(Perguntas!$A$22:$A$31,C785)&gt;0,"EXTRA",IF(INDEX(Perguntas!$C$2:$C$21,MATCH(C785,Perguntas!$A$2:$A$21,0))="","PERGUNTA VAZIA",IF(COUNTIFS(Plataformas!$A$2:$A$7,F785,Plataformas!$C$2:$C$7,"Sim")=0,"FORA DO PLANO",IF(COUNTIFS($B$2:B785,B785,$C$2:C785,C785,$F$2:F785,F785)&gt;1,"DUPLICADO","OK")))))))</f>
        <v/>
      </c>
    </row>
    <row r="786" ht="15" customHeight="1" s="22">
      <c r="A786" s="38" t="n"/>
      <c r="B786" s="52">
        <f>IF(A786="","",DATE(YEAR(A786),MONTH(A786),1))</f>
        <v/>
      </c>
      <c r="C786" s="37" t="n"/>
      <c r="D786" s="42">
        <f>IF(C786="","",IFERROR(INDEX(Perguntas!$B$2:$B$31,MATCH(C786,Perguntas!$A$2:$A$31,0)),"ID inválido"))</f>
        <v/>
      </c>
      <c r="E786" s="42">
        <f>IF(C786="","",IFERROR(INDEX(Perguntas!$C$2:$C$31,MATCH(C786,Perguntas!$A$2:$A$31,0)),""))</f>
        <v/>
      </c>
      <c r="F786" s="37" t="n"/>
      <c r="G786" s="37" t="n"/>
      <c r="H786" s="53" t="n"/>
      <c r="I786" s="53" t="n"/>
      <c r="J786" s="37" t="n"/>
      <c r="K786" s="53" t="n"/>
      <c r="L786" s="53" t="n"/>
      <c r="M786" s="53" t="n"/>
      <c r="N786" s="54" t="n"/>
      <c r="O786" s="55">
        <f>IF(COUNTA(A786,C786,F786,G786)=0,"",IF(OR(A786="",C786="",F786="",G786=""),"INCOMPLETO",IF(COUNTIF(Perguntas!$A$2:$A$31,C786)=0,"ID INVÁLIDO",IF(COUNTIF(Perguntas!$A$22:$A$31,C786)&gt;0,"EXTRA",IF(INDEX(Perguntas!$C$2:$C$21,MATCH(C786,Perguntas!$A$2:$A$21,0))="","PERGUNTA VAZIA",IF(COUNTIFS(Plataformas!$A$2:$A$7,F786,Plataformas!$C$2:$C$7,"Sim")=0,"FORA DO PLANO",IF(COUNTIFS($B$2:B786,B786,$C$2:C786,C786,$F$2:F786,F786)&gt;1,"DUPLICADO","OK")))))))</f>
        <v/>
      </c>
    </row>
    <row r="787" ht="15" customHeight="1" s="22">
      <c r="A787" s="38" t="n"/>
      <c r="B787" s="56">
        <f>IF(A787="","",DATE(YEAR(A787),MONTH(A787),1))</f>
        <v/>
      </c>
      <c r="C787" s="37" t="n"/>
      <c r="D787" s="43">
        <f>IF(C787="","",IFERROR(INDEX(Perguntas!$B$2:$B$31,MATCH(C787,Perguntas!$A$2:$A$31,0)),"ID inválido"))</f>
        <v/>
      </c>
      <c r="E787" s="43">
        <f>IF(C787="","",IFERROR(INDEX(Perguntas!$C$2:$C$31,MATCH(C787,Perguntas!$A$2:$A$31,0)),""))</f>
        <v/>
      </c>
      <c r="F787" s="37" t="n"/>
      <c r="G787" s="37" t="n"/>
      <c r="H787" s="53" t="n"/>
      <c r="I787" s="53" t="n"/>
      <c r="J787" s="37" t="n"/>
      <c r="K787" s="53" t="n"/>
      <c r="L787" s="53" t="n"/>
      <c r="M787" s="53" t="n"/>
      <c r="N787" s="54" t="n"/>
      <c r="O787" s="57">
        <f>IF(COUNTA(A787,C787,F787,G787)=0,"",IF(OR(A787="",C787="",F787="",G787=""),"INCOMPLETO",IF(COUNTIF(Perguntas!$A$2:$A$31,C787)=0,"ID INVÁLIDO",IF(COUNTIF(Perguntas!$A$22:$A$31,C787)&gt;0,"EXTRA",IF(INDEX(Perguntas!$C$2:$C$21,MATCH(C787,Perguntas!$A$2:$A$21,0))="","PERGUNTA VAZIA",IF(COUNTIFS(Plataformas!$A$2:$A$7,F787,Plataformas!$C$2:$C$7,"Sim")=0,"FORA DO PLANO",IF(COUNTIFS($B$2:B787,B787,$C$2:C787,C787,$F$2:F787,F787)&gt;1,"DUPLICADO","OK")))))))</f>
        <v/>
      </c>
    </row>
    <row r="788" ht="15" customHeight="1" s="22">
      <c r="A788" s="38" t="n"/>
      <c r="B788" s="52">
        <f>IF(A788="","",DATE(YEAR(A788),MONTH(A788),1))</f>
        <v/>
      </c>
      <c r="C788" s="37" t="n"/>
      <c r="D788" s="42">
        <f>IF(C788="","",IFERROR(INDEX(Perguntas!$B$2:$B$31,MATCH(C788,Perguntas!$A$2:$A$31,0)),"ID inválido"))</f>
        <v/>
      </c>
      <c r="E788" s="42">
        <f>IF(C788="","",IFERROR(INDEX(Perguntas!$C$2:$C$31,MATCH(C788,Perguntas!$A$2:$A$31,0)),""))</f>
        <v/>
      </c>
      <c r="F788" s="37" t="n"/>
      <c r="G788" s="37" t="n"/>
      <c r="H788" s="53" t="n"/>
      <c r="I788" s="53" t="n"/>
      <c r="J788" s="37" t="n"/>
      <c r="K788" s="53" t="n"/>
      <c r="L788" s="53" t="n"/>
      <c r="M788" s="53" t="n"/>
      <c r="N788" s="54" t="n"/>
      <c r="O788" s="55">
        <f>IF(COUNTA(A788,C788,F788,G788)=0,"",IF(OR(A788="",C788="",F788="",G788=""),"INCOMPLETO",IF(COUNTIF(Perguntas!$A$2:$A$31,C788)=0,"ID INVÁLIDO",IF(COUNTIF(Perguntas!$A$22:$A$31,C788)&gt;0,"EXTRA",IF(INDEX(Perguntas!$C$2:$C$21,MATCH(C788,Perguntas!$A$2:$A$21,0))="","PERGUNTA VAZIA",IF(COUNTIFS(Plataformas!$A$2:$A$7,F788,Plataformas!$C$2:$C$7,"Sim")=0,"FORA DO PLANO",IF(COUNTIFS($B$2:B788,B788,$C$2:C788,C788,$F$2:F788,F788)&gt;1,"DUPLICADO","OK")))))))</f>
        <v/>
      </c>
    </row>
    <row r="789" ht="15" customHeight="1" s="22">
      <c r="A789" s="38" t="n"/>
      <c r="B789" s="56">
        <f>IF(A789="","",DATE(YEAR(A789),MONTH(A789),1))</f>
        <v/>
      </c>
      <c r="C789" s="37" t="n"/>
      <c r="D789" s="43">
        <f>IF(C789="","",IFERROR(INDEX(Perguntas!$B$2:$B$31,MATCH(C789,Perguntas!$A$2:$A$31,0)),"ID inválido"))</f>
        <v/>
      </c>
      <c r="E789" s="43">
        <f>IF(C789="","",IFERROR(INDEX(Perguntas!$C$2:$C$31,MATCH(C789,Perguntas!$A$2:$A$31,0)),""))</f>
        <v/>
      </c>
      <c r="F789" s="37" t="n"/>
      <c r="G789" s="37" t="n"/>
      <c r="H789" s="53" t="n"/>
      <c r="I789" s="53" t="n"/>
      <c r="J789" s="37" t="n"/>
      <c r="K789" s="53" t="n"/>
      <c r="L789" s="53" t="n"/>
      <c r="M789" s="53" t="n"/>
      <c r="N789" s="54" t="n"/>
      <c r="O789" s="57">
        <f>IF(COUNTA(A789,C789,F789,G789)=0,"",IF(OR(A789="",C789="",F789="",G789=""),"INCOMPLETO",IF(COUNTIF(Perguntas!$A$2:$A$31,C789)=0,"ID INVÁLIDO",IF(COUNTIF(Perguntas!$A$22:$A$31,C789)&gt;0,"EXTRA",IF(INDEX(Perguntas!$C$2:$C$21,MATCH(C789,Perguntas!$A$2:$A$21,0))="","PERGUNTA VAZIA",IF(COUNTIFS(Plataformas!$A$2:$A$7,F789,Plataformas!$C$2:$C$7,"Sim")=0,"FORA DO PLANO",IF(COUNTIFS($B$2:B789,B789,$C$2:C789,C789,$F$2:F789,F789)&gt;1,"DUPLICADO","OK")))))))</f>
        <v/>
      </c>
    </row>
    <row r="790" ht="15" customHeight="1" s="22">
      <c r="A790" s="38" t="n"/>
      <c r="B790" s="52">
        <f>IF(A790="","",DATE(YEAR(A790),MONTH(A790),1))</f>
        <v/>
      </c>
      <c r="C790" s="37" t="n"/>
      <c r="D790" s="42">
        <f>IF(C790="","",IFERROR(INDEX(Perguntas!$B$2:$B$31,MATCH(C790,Perguntas!$A$2:$A$31,0)),"ID inválido"))</f>
        <v/>
      </c>
      <c r="E790" s="42">
        <f>IF(C790="","",IFERROR(INDEX(Perguntas!$C$2:$C$31,MATCH(C790,Perguntas!$A$2:$A$31,0)),""))</f>
        <v/>
      </c>
      <c r="F790" s="37" t="n"/>
      <c r="G790" s="37" t="n"/>
      <c r="H790" s="53" t="n"/>
      <c r="I790" s="53" t="n"/>
      <c r="J790" s="37" t="n"/>
      <c r="K790" s="53" t="n"/>
      <c r="L790" s="53" t="n"/>
      <c r="M790" s="53" t="n"/>
      <c r="N790" s="54" t="n"/>
      <c r="O790" s="55">
        <f>IF(COUNTA(A790,C790,F790,G790)=0,"",IF(OR(A790="",C790="",F790="",G790=""),"INCOMPLETO",IF(COUNTIF(Perguntas!$A$2:$A$31,C790)=0,"ID INVÁLIDO",IF(COUNTIF(Perguntas!$A$22:$A$31,C790)&gt;0,"EXTRA",IF(INDEX(Perguntas!$C$2:$C$21,MATCH(C790,Perguntas!$A$2:$A$21,0))="","PERGUNTA VAZIA",IF(COUNTIFS(Plataformas!$A$2:$A$7,F790,Plataformas!$C$2:$C$7,"Sim")=0,"FORA DO PLANO",IF(COUNTIFS($B$2:B790,B790,$C$2:C790,C790,$F$2:F790,F790)&gt;1,"DUPLICADO","OK")))))))</f>
        <v/>
      </c>
    </row>
    <row r="791" ht="15" customHeight="1" s="22">
      <c r="A791" s="38" t="n"/>
      <c r="B791" s="56">
        <f>IF(A791="","",DATE(YEAR(A791),MONTH(A791),1))</f>
        <v/>
      </c>
      <c r="C791" s="37" t="n"/>
      <c r="D791" s="43">
        <f>IF(C791="","",IFERROR(INDEX(Perguntas!$B$2:$B$31,MATCH(C791,Perguntas!$A$2:$A$31,0)),"ID inválido"))</f>
        <v/>
      </c>
      <c r="E791" s="43">
        <f>IF(C791="","",IFERROR(INDEX(Perguntas!$C$2:$C$31,MATCH(C791,Perguntas!$A$2:$A$31,0)),""))</f>
        <v/>
      </c>
      <c r="F791" s="37" t="n"/>
      <c r="G791" s="37" t="n"/>
      <c r="H791" s="53" t="n"/>
      <c r="I791" s="53" t="n"/>
      <c r="J791" s="37" t="n"/>
      <c r="K791" s="53" t="n"/>
      <c r="L791" s="53" t="n"/>
      <c r="M791" s="53" t="n"/>
      <c r="N791" s="54" t="n"/>
      <c r="O791" s="57">
        <f>IF(COUNTA(A791,C791,F791,G791)=0,"",IF(OR(A791="",C791="",F791="",G791=""),"INCOMPLETO",IF(COUNTIF(Perguntas!$A$2:$A$31,C791)=0,"ID INVÁLIDO",IF(COUNTIF(Perguntas!$A$22:$A$31,C791)&gt;0,"EXTRA",IF(INDEX(Perguntas!$C$2:$C$21,MATCH(C791,Perguntas!$A$2:$A$21,0))="","PERGUNTA VAZIA",IF(COUNTIFS(Plataformas!$A$2:$A$7,F791,Plataformas!$C$2:$C$7,"Sim")=0,"FORA DO PLANO",IF(COUNTIFS($B$2:B791,B791,$C$2:C791,C791,$F$2:F791,F791)&gt;1,"DUPLICADO","OK")))))))</f>
        <v/>
      </c>
    </row>
    <row r="792" ht="15" customHeight="1" s="22">
      <c r="A792" s="38" t="n"/>
      <c r="B792" s="52">
        <f>IF(A792="","",DATE(YEAR(A792),MONTH(A792),1))</f>
        <v/>
      </c>
      <c r="C792" s="37" t="n"/>
      <c r="D792" s="42">
        <f>IF(C792="","",IFERROR(INDEX(Perguntas!$B$2:$B$31,MATCH(C792,Perguntas!$A$2:$A$31,0)),"ID inválido"))</f>
        <v/>
      </c>
      <c r="E792" s="42">
        <f>IF(C792="","",IFERROR(INDEX(Perguntas!$C$2:$C$31,MATCH(C792,Perguntas!$A$2:$A$31,0)),""))</f>
        <v/>
      </c>
      <c r="F792" s="37" t="n"/>
      <c r="G792" s="37" t="n"/>
      <c r="H792" s="53" t="n"/>
      <c r="I792" s="53" t="n"/>
      <c r="J792" s="37" t="n"/>
      <c r="K792" s="53" t="n"/>
      <c r="L792" s="53" t="n"/>
      <c r="M792" s="53" t="n"/>
      <c r="N792" s="54" t="n"/>
      <c r="O792" s="55">
        <f>IF(COUNTA(A792,C792,F792,G792)=0,"",IF(OR(A792="",C792="",F792="",G792=""),"INCOMPLETO",IF(COUNTIF(Perguntas!$A$2:$A$31,C792)=0,"ID INVÁLIDO",IF(COUNTIF(Perguntas!$A$22:$A$31,C792)&gt;0,"EXTRA",IF(INDEX(Perguntas!$C$2:$C$21,MATCH(C792,Perguntas!$A$2:$A$21,0))="","PERGUNTA VAZIA",IF(COUNTIFS(Plataformas!$A$2:$A$7,F792,Plataformas!$C$2:$C$7,"Sim")=0,"FORA DO PLANO",IF(COUNTIFS($B$2:B792,B792,$C$2:C792,C792,$F$2:F792,F792)&gt;1,"DUPLICADO","OK")))))))</f>
        <v/>
      </c>
    </row>
    <row r="793" ht="15" customHeight="1" s="22">
      <c r="A793" s="38" t="n"/>
      <c r="B793" s="56">
        <f>IF(A793="","",DATE(YEAR(A793),MONTH(A793),1))</f>
        <v/>
      </c>
      <c r="C793" s="37" t="n"/>
      <c r="D793" s="43">
        <f>IF(C793="","",IFERROR(INDEX(Perguntas!$B$2:$B$31,MATCH(C793,Perguntas!$A$2:$A$31,0)),"ID inválido"))</f>
        <v/>
      </c>
      <c r="E793" s="43">
        <f>IF(C793="","",IFERROR(INDEX(Perguntas!$C$2:$C$31,MATCH(C793,Perguntas!$A$2:$A$31,0)),""))</f>
        <v/>
      </c>
      <c r="F793" s="37" t="n"/>
      <c r="G793" s="37" t="n"/>
      <c r="H793" s="53" t="n"/>
      <c r="I793" s="53" t="n"/>
      <c r="J793" s="37" t="n"/>
      <c r="K793" s="53" t="n"/>
      <c r="L793" s="53" t="n"/>
      <c r="M793" s="53" t="n"/>
      <c r="N793" s="54" t="n"/>
      <c r="O793" s="57">
        <f>IF(COUNTA(A793,C793,F793,G793)=0,"",IF(OR(A793="",C793="",F793="",G793=""),"INCOMPLETO",IF(COUNTIF(Perguntas!$A$2:$A$31,C793)=0,"ID INVÁLIDO",IF(COUNTIF(Perguntas!$A$22:$A$31,C793)&gt;0,"EXTRA",IF(INDEX(Perguntas!$C$2:$C$21,MATCH(C793,Perguntas!$A$2:$A$21,0))="","PERGUNTA VAZIA",IF(COUNTIFS(Plataformas!$A$2:$A$7,F793,Plataformas!$C$2:$C$7,"Sim")=0,"FORA DO PLANO",IF(COUNTIFS($B$2:B793,B793,$C$2:C793,C793,$F$2:F793,F793)&gt;1,"DUPLICADO","OK")))))))</f>
        <v/>
      </c>
    </row>
    <row r="794" ht="15" customHeight="1" s="22">
      <c r="A794" s="38" t="n"/>
      <c r="B794" s="52">
        <f>IF(A794="","",DATE(YEAR(A794),MONTH(A794),1))</f>
        <v/>
      </c>
      <c r="C794" s="37" t="n"/>
      <c r="D794" s="42">
        <f>IF(C794="","",IFERROR(INDEX(Perguntas!$B$2:$B$31,MATCH(C794,Perguntas!$A$2:$A$31,0)),"ID inválido"))</f>
        <v/>
      </c>
      <c r="E794" s="42">
        <f>IF(C794="","",IFERROR(INDEX(Perguntas!$C$2:$C$31,MATCH(C794,Perguntas!$A$2:$A$31,0)),""))</f>
        <v/>
      </c>
      <c r="F794" s="37" t="n"/>
      <c r="G794" s="37" t="n"/>
      <c r="H794" s="53" t="n"/>
      <c r="I794" s="53" t="n"/>
      <c r="J794" s="37" t="n"/>
      <c r="K794" s="53" t="n"/>
      <c r="L794" s="53" t="n"/>
      <c r="M794" s="53" t="n"/>
      <c r="N794" s="54" t="n"/>
      <c r="O794" s="55">
        <f>IF(COUNTA(A794,C794,F794,G794)=0,"",IF(OR(A794="",C794="",F794="",G794=""),"INCOMPLETO",IF(COUNTIF(Perguntas!$A$2:$A$31,C794)=0,"ID INVÁLIDO",IF(COUNTIF(Perguntas!$A$22:$A$31,C794)&gt;0,"EXTRA",IF(INDEX(Perguntas!$C$2:$C$21,MATCH(C794,Perguntas!$A$2:$A$21,0))="","PERGUNTA VAZIA",IF(COUNTIFS(Plataformas!$A$2:$A$7,F794,Plataformas!$C$2:$C$7,"Sim")=0,"FORA DO PLANO",IF(COUNTIFS($B$2:B794,B794,$C$2:C794,C794,$F$2:F794,F794)&gt;1,"DUPLICADO","OK")))))))</f>
        <v/>
      </c>
    </row>
    <row r="795" ht="15" customHeight="1" s="22">
      <c r="A795" s="38" t="n"/>
      <c r="B795" s="56">
        <f>IF(A795="","",DATE(YEAR(A795),MONTH(A795),1))</f>
        <v/>
      </c>
      <c r="C795" s="37" t="n"/>
      <c r="D795" s="43">
        <f>IF(C795="","",IFERROR(INDEX(Perguntas!$B$2:$B$31,MATCH(C795,Perguntas!$A$2:$A$31,0)),"ID inválido"))</f>
        <v/>
      </c>
      <c r="E795" s="43">
        <f>IF(C795="","",IFERROR(INDEX(Perguntas!$C$2:$C$31,MATCH(C795,Perguntas!$A$2:$A$31,0)),""))</f>
        <v/>
      </c>
      <c r="F795" s="37" t="n"/>
      <c r="G795" s="37" t="n"/>
      <c r="H795" s="53" t="n"/>
      <c r="I795" s="53" t="n"/>
      <c r="J795" s="37" t="n"/>
      <c r="K795" s="53" t="n"/>
      <c r="L795" s="53" t="n"/>
      <c r="M795" s="53" t="n"/>
      <c r="N795" s="54" t="n"/>
      <c r="O795" s="57">
        <f>IF(COUNTA(A795,C795,F795,G795)=0,"",IF(OR(A795="",C795="",F795="",G795=""),"INCOMPLETO",IF(COUNTIF(Perguntas!$A$2:$A$31,C795)=0,"ID INVÁLIDO",IF(COUNTIF(Perguntas!$A$22:$A$31,C795)&gt;0,"EXTRA",IF(INDEX(Perguntas!$C$2:$C$21,MATCH(C795,Perguntas!$A$2:$A$21,0))="","PERGUNTA VAZIA",IF(COUNTIFS(Plataformas!$A$2:$A$7,F795,Plataformas!$C$2:$C$7,"Sim")=0,"FORA DO PLANO",IF(COUNTIFS($B$2:B795,B795,$C$2:C795,C795,$F$2:F795,F795)&gt;1,"DUPLICADO","OK")))))))</f>
        <v/>
      </c>
    </row>
    <row r="796" ht="15" customHeight="1" s="22">
      <c r="A796" s="38" t="n"/>
      <c r="B796" s="52">
        <f>IF(A796="","",DATE(YEAR(A796),MONTH(A796),1))</f>
        <v/>
      </c>
      <c r="C796" s="37" t="n"/>
      <c r="D796" s="42">
        <f>IF(C796="","",IFERROR(INDEX(Perguntas!$B$2:$B$31,MATCH(C796,Perguntas!$A$2:$A$31,0)),"ID inválido"))</f>
        <v/>
      </c>
      <c r="E796" s="42">
        <f>IF(C796="","",IFERROR(INDEX(Perguntas!$C$2:$C$31,MATCH(C796,Perguntas!$A$2:$A$31,0)),""))</f>
        <v/>
      </c>
      <c r="F796" s="37" t="n"/>
      <c r="G796" s="37" t="n"/>
      <c r="H796" s="53" t="n"/>
      <c r="I796" s="53" t="n"/>
      <c r="J796" s="37" t="n"/>
      <c r="K796" s="53" t="n"/>
      <c r="L796" s="53" t="n"/>
      <c r="M796" s="53" t="n"/>
      <c r="N796" s="54" t="n"/>
      <c r="O796" s="55">
        <f>IF(COUNTA(A796,C796,F796,G796)=0,"",IF(OR(A796="",C796="",F796="",G796=""),"INCOMPLETO",IF(COUNTIF(Perguntas!$A$2:$A$31,C796)=0,"ID INVÁLIDO",IF(COUNTIF(Perguntas!$A$22:$A$31,C796)&gt;0,"EXTRA",IF(INDEX(Perguntas!$C$2:$C$21,MATCH(C796,Perguntas!$A$2:$A$21,0))="","PERGUNTA VAZIA",IF(COUNTIFS(Plataformas!$A$2:$A$7,F796,Plataformas!$C$2:$C$7,"Sim")=0,"FORA DO PLANO",IF(COUNTIFS($B$2:B796,B796,$C$2:C796,C796,$F$2:F796,F796)&gt;1,"DUPLICADO","OK")))))))</f>
        <v/>
      </c>
    </row>
    <row r="797" ht="15" customHeight="1" s="22">
      <c r="A797" s="38" t="n"/>
      <c r="B797" s="56">
        <f>IF(A797="","",DATE(YEAR(A797),MONTH(A797),1))</f>
        <v/>
      </c>
      <c r="C797" s="37" t="n"/>
      <c r="D797" s="43">
        <f>IF(C797="","",IFERROR(INDEX(Perguntas!$B$2:$B$31,MATCH(C797,Perguntas!$A$2:$A$31,0)),"ID inválido"))</f>
        <v/>
      </c>
      <c r="E797" s="43">
        <f>IF(C797="","",IFERROR(INDEX(Perguntas!$C$2:$C$31,MATCH(C797,Perguntas!$A$2:$A$31,0)),""))</f>
        <v/>
      </c>
      <c r="F797" s="37" t="n"/>
      <c r="G797" s="37" t="n"/>
      <c r="H797" s="53" t="n"/>
      <c r="I797" s="53" t="n"/>
      <c r="J797" s="37" t="n"/>
      <c r="K797" s="53" t="n"/>
      <c r="L797" s="53" t="n"/>
      <c r="M797" s="53" t="n"/>
      <c r="N797" s="54" t="n"/>
      <c r="O797" s="57">
        <f>IF(COUNTA(A797,C797,F797,G797)=0,"",IF(OR(A797="",C797="",F797="",G797=""),"INCOMPLETO",IF(COUNTIF(Perguntas!$A$2:$A$31,C797)=0,"ID INVÁLIDO",IF(COUNTIF(Perguntas!$A$22:$A$31,C797)&gt;0,"EXTRA",IF(INDEX(Perguntas!$C$2:$C$21,MATCH(C797,Perguntas!$A$2:$A$21,0))="","PERGUNTA VAZIA",IF(COUNTIFS(Plataformas!$A$2:$A$7,F797,Plataformas!$C$2:$C$7,"Sim")=0,"FORA DO PLANO",IF(COUNTIFS($B$2:B797,B797,$C$2:C797,C797,$F$2:F797,F797)&gt;1,"DUPLICADO","OK")))))))</f>
        <v/>
      </c>
    </row>
    <row r="798" ht="15" customHeight="1" s="22">
      <c r="A798" s="38" t="n"/>
      <c r="B798" s="52">
        <f>IF(A798="","",DATE(YEAR(A798),MONTH(A798),1))</f>
        <v/>
      </c>
      <c r="C798" s="37" t="n"/>
      <c r="D798" s="42">
        <f>IF(C798="","",IFERROR(INDEX(Perguntas!$B$2:$B$31,MATCH(C798,Perguntas!$A$2:$A$31,0)),"ID inválido"))</f>
        <v/>
      </c>
      <c r="E798" s="42">
        <f>IF(C798="","",IFERROR(INDEX(Perguntas!$C$2:$C$31,MATCH(C798,Perguntas!$A$2:$A$31,0)),""))</f>
        <v/>
      </c>
      <c r="F798" s="37" t="n"/>
      <c r="G798" s="37" t="n"/>
      <c r="H798" s="53" t="n"/>
      <c r="I798" s="53" t="n"/>
      <c r="J798" s="37" t="n"/>
      <c r="K798" s="53" t="n"/>
      <c r="L798" s="53" t="n"/>
      <c r="M798" s="53" t="n"/>
      <c r="N798" s="54" t="n"/>
      <c r="O798" s="55">
        <f>IF(COUNTA(A798,C798,F798,G798)=0,"",IF(OR(A798="",C798="",F798="",G798=""),"INCOMPLETO",IF(COUNTIF(Perguntas!$A$2:$A$31,C798)=0,"ID INVÁLIDO",IF(COUNTIF(Perguntas!$A$22:$A$31,C798)&gt;0,"EXTRA",IF(INDEX(Perguntas!$C$2:$C$21,MATCH(C798,Perguntas!$A$2:$A$21,0))="","PERGUNTA VAZIA",IF(COUNTIFS(Plataformas!$A$2:$A$7,F798,Plataformas!$C$2:$C$7,"Sim")=0,"FORA DO PLANO",IF(COUNTIFS($B$2:B798,B798,$C$2:C798,C798,$F$2:F798,F798)&gt;1,"DUPLICADO","OK")))))))</f>
        <v/>
      </c>
    </row>
    <row r="799" ht="15" customHeight="1" s="22">
      <c r="A799" s="38" t="n"/>
      <c r="B799" s="56">
        <f>IF(A799="","",DATE(YEAR(A799),MONTH(A799),1))</f>
        <v/>
      </c>
      <c r="C799" s="37" t="n"/>
      <c r="D799" s="43">
        <f>IF(C799="","",IFERROR(INDEX(Perguntas!$B$2:$B$31,MATCH(C799,Perguntas!$A$2:$A$31,0)),"ID inválido"))</f>
        <v/>
      </c>
      <c r="E799" s="43">
        <f>IF(C799="","",IFERROR(INDEX(Perguntas!$C$2:$C$31,MATCH(C799,Perguntas!$A$2:$A$31,0)),""))</f>
        <v/>
      </c>
      <c r="F799" s="37" t="n"/>
      <c r="G799" s="37" t="n"/>
      <c r="H799" s="53" t="n"/>
      <c r="I799" s="53" t="n"/>
      <c r="J799" s="37" t="n"/>
      <c r="K799" s="53" t="n"/>
      <c r="L799" s="53" t="n"/>
      <c r="M799" s="53" t="n"/>
      <c r="N799" s="54" t="n"/>
      <c r="O799" s="57">
        <f>IF(COUNTA(A799,C799,F799,G799)=0,"",IF(OR(A799="",C799="",F799="",G799=""),"INCOMPLETO",IF(COUNTIF(Perguntas!$A$2:$A$31,C799)=0,"ID INVÁLIDO",IF(COUNTIF(Perguntas!$A$22:$A$31,C799)&gt;0,"EXTRA",IF(INDEX(Perguntas!$C$2:$C$21,MATCH(C799,Perguntas!$A$2:$A$21,0))="","PERGUNTA VAZIA",IF(COUNTIFS(Plataformas!$A$2:$A$7,F799,Plataformas!$C$2:$C$7,"Sim")=0,"FORA DO PLANO",IF(COUNTIFS($B$2:B799,B799,$C$2:C799,C799,$F$2:F799,F799)&gt;1,"DUPLICADO","OK")))))))</f>
        <v/>
      </c>
    </row>
    <row r="800" ht="15" customHeight="1" s="22">
      <c r="A800" s="38" t="n"/>
      <c r="B800" s="52">
        <f>IF(A800="","",DATE(YEAR(A800),MONTH(A800),1))</f>
        <v/>
      </c>
      <c r="C800" s="37" t="n"/>
      <c r="D800" s="42">
        <f>IF(C800="","",IFERROR(INDEX(Perguntas!$B$2:$B$31,MATCH(C800,Perguntas!$A$2:$A$31,0)),"ID inválido"))</f>
        <v/>
      </c>
      <c r="E800" s="42">
        <f>IF(C800="","",IFERROR(INDEX(Perguntas!$C$2:$C$31,MATCH(C800,Perguntas!$A$2:$A$31,0)),""))</f>
        <v/>
      </c>
      <c r="F800" s="37" t="n"/>
      <c r="G800" s="37" t="n"/>
      <c r="H800" s="53" t="n"/>
      <c r="I800" s="53" t="n"/>
      <c r="J800" s="37" t="n"/>
      <c r="K800" s="53" t="n"/>
      <c r="L800" s="53" t="n"/>
      <c r="M800" s="53" t="n"/>
      <c r="N800" s="54" t="n"/>
      <c r="O800" s="55">
        <f>IF(COUNTA(A800,C800,F800,G800)=0,"",IF(OR(A800="",C800="",F800="",G800=""),"INCOMPLETO",IF(COUNTIF(Perguntas!$A$2:$A$31,C800)=0,"ID INVÁLIDO",IF(COUNTIF(Perguntas!$A$22:$A$31,C800)&gt;0,"EXTRA",IF(INDEX(Perguntas!$C$2:$C$21,MATCH(C800,Perguntas!$A$2:$A$21,0))="","PERGUNTA VAZIA",IF(COUNTIFS(Plataformas!$A$2:$A$7,F800,Plataformas!$C$2:$C$7,"Sim")=0,"FORA DO PLANO",IF(COUNTIFS($B$2:B800,B800,$C$2:C800,C800,$F$2:F800,F800)&gt;1,"DUPLICADO","OK")))))))</f>
        <v/>
      </c>
    </row>
    <row r="801" ht="15" customHeight="1" s="22">
      <c r="A801" s="38" t="n"/>
      <c r="B801" s="56">
        <f>IF(A801="","",DATE(YEAR(A801),MONTH(A801),1))</f>
        <v/>
      </c>
      <c r="C801" s="37" t="n"/>
      <c r="D801" s="43">
        <f>IF(C801="","",IFERROR(INDEX(Perguntas!$B$2:$B$31,MATCH(C801,Perguntas!$A$2:$A$31,0)),"ID inválido"))</f>
        <v/>
      </c>
      <c r="E801" s="43">
        <f>IF(C801="","",IFERROR(INDEX(Perguntas!$C$2:$C$31,MATCH(C801,Perguntas!$A$2:$A$31,0)),""))</f>
        <v/>
      </c>
      <c r="F801" s="37" t="n"/>
      <c r="G801" s="37" t="n"/>
      <c r="H801" s="53" t="n"/>
      <c r="I801" s="53" t="n"/>
      <c r="J801" s="37" t="n"/>
      <c r="K801" s="53" t="n"/>
      <c r="L801" s="53" t="n"/>
      <c r="M801" s="53" t="n"/>
      <c r="N801" s="54" t="n"/>
      <c r="O801" s="57">
        <f>IF(COUNTA(A801,C801,F801,G801)=0,"",IF(OR(A801="",C801="",F801="",G801=""),"INCOMPLETO",IF(COUNTIF(Perguntas!$A$2:$A$31,C801)=0,"ID INVÁLIDO",IF(COUNTIF(Perguntas!$A$22:$A$31,C801)&gt;0,"EXTRA",IF(INDEX(Perguntas!$C$2:$C$21,MATCH(C801,Perguntas!$A$2:$A$21,0))="","PERGUNTA VAZIA",IF(COUNTIFS(Plataformas!$A$2:$A$7,F801,Plataformas!$C$2:$C$7,"Sim")=0,"FORA DO PLANO",IF(COUNTIFS($B$2:B801,B801,$C$2:C801,C801,$F$2:F801,F801)&gt;1,"DUPLICADO","OK")))))))</f>
        <v/>
      </c>
    </row>
    <row r="802" ht="15" customHeight="1" s="22">
      <c r="A802" s="38" t="n"/>
      <c r="B802" s="52">
        <f>IF(A802="","",DATE(YEAR(A802),MONTH(A802),1))</f>
        <v/>
      </c>
      <c r="C802" s="37" t="n"/>
      <c r="D802" s="42">
        <f>IF(C802="","",IFERROR(INDEX(Perguntas!$B$2:$B$31,MATCH(C802,Perguntas!$A$2:$A$31,0)),"ID inválido"))</f>
        <v/>
      </c>
      <c r="E802" s="42">
        <f>IF(C802="","",IFERROR(INDEX(Perguntas!$C$2:$C$31,MATCH(C802,Perguntas!$A$2:$A$31,0)),""))</f>
        <v/>
      </c>
      <c r="F802" s="37" t="n"/>
      <c r="G802" s="37" t="n"/>
      <c r="H802" s="53" t="n"/>
      <c r="I802" s="53" t="n"/>
      <c r="J802" s="37" t="n"/>
      <c r="K802" s="53" t="n"/>
      <c r="L802" s="53" t="n"/>
      <c r="M802" s="53" t="n"/>
      <c r="N802" s="54" t="n"/>
      <c r="O802" s="55">
        <f>IF(COUNTA(A802,C802,F802,G802)=0,"",IF(OR(A802="",C802="",F802="",G802=""),"INCOMPLETO",IF(COUNTIF(Perguntas!$A$2:$A$31,C802)=0,"ID INVÁLIDO",IF(COUNTIF(Perguntas!$A$22:$A$31,C802)&gt;0,"EXTRA",IF(INDEX(Perguntas!$C$2:$C$21,MATCH(C802,Perguntas!$A$2:$A$21,0))="","PERGUNTA VAZIA",IF(COUNTIFS(Plataformas!$A$2:$A$7,F802,Plataformas!$C$2:$C$7,"Sim")=0,"FORA DO PLANO",IF(COUNTIFS($B$2:B802,B802,$C$2:C802,C802,$F$2:F802,F802)&gt;1,"DUPLICADO","OK")))))))</f>
        <v/>
      </c>
    </row>
    <row r="803" ht="15" customHeight="1" s="22">
      <c r="A803" s="38" t="n"/>
      <c r="B803" s="56">
        <f>IF(A803="","",DATE(YEAR(A803),MONTH(A803),1))</f>
        <v/>
      </c>
      <c r="C803" s="37" t="n"/>
      <c r="D803" s="43">
        <f>IF(C803="","",IFERROR(INDEX(Perguntas!$B$2:$B$31,MATCH(C803,Perguntas!$A$2:$A$31,0)),"ID inválido"))</f>
        <v/>
      </c>
      <c r="E803" s="43">
        <f>IF(C803="","",IFERROR(INDEX(Perguntas!$C$2:$C$31,MATCH(C803,Perguntas!$A$2:$A$31,0)),""))</f>
        <v/>
      </c>
      <c r="F803" s="37" t="n"/>
      <c r="G803" s="37" t="n"/>
      <c r="H803" s="53" t="n"/>
      <c r="I803" s="53" t="n"/>
      <c r="J803" s="37" t="n"/>
      <c r="K803" s="53" t="n"/>
      <c r="L803" s="53" t="n"/>
      <c r="M803" s="53" t="n"/>
      <c r="N803" s="54" t="n"/>
      <c r="O803" s="57">
        <f>IF(COUNTA(A803,C803,F803,G803)=0,"",IF(OR(A803="",C803="",F803="",G803=""),"INCOMPLETO",IF(COUNTIF(Perguntas!$A$2:$A$31,C803)=0,"ID INVÁLIDO",IF(COUNTIF(Perguntas!$A$22:$A$31,C803)&gt;0,"EXTRA",IF(INDEX(Perguntas!$C$2:$C$21,MATCH(C803,Perguntas!$A$2:$A$21,0))="","PERGUNTA VAZIA",IF(COUNTIFS(Plataformas!$A$2:$A$7,F803,Plataformas!$C$2:$C$7,"Sim")=0,"FORA DO PLANO",IF(COUNTIFS($B$2:B803,B803,$C$2:C803,C803,$F$2:F803,F803)&gt;1,"DUPLICADO","OK")))))))</f>
        <v/>
      </c>
    </row>
    <row r="804" ht="15" customHeight="1" s="22">
      <c r="A804" s="38" t="n"/>
      <c r="B804" s="52">
        <f>IF(A804="","",DATE(YEAR(A804),MONTH(A804),1))</f>
        <v/>
      </c>
      <c r="C804" s="37" t="n"/>
      <c r="D804" s="42">
        <f>IF(C804="","",IFERROR(INDEX(Perguntas!$B$2:$B$31,MATCH(C804,Perguntas!$A$2:$A$31,0)),"ID inválido"))</f>
        <v/>
      </c>
      <c r="E804" s="42">
        <f>IF(C804="","",IFERROR(INDEX(Perguntas!$C$2:$C$31,MATCH(C804,Perguntas!$A$2:$A$31,0)),""))</f>
        <v/>
      </c>
      <c r="F804" s="37" t="n"/>
      <c r="G804" s="37" t="n"/>
      <c r="H804" s="53" t="n"/>
      <c r="I804" s="53" t="n"/>
      <c r="J804" s="37" t="n"/>
      <c r="K804" s="53" t="n"/>
      <c r="L804" s="53" t="n"/>
      <c r="M804" s="53" t="n"/>
      <c r="N804" s="54" t="n"/>
      <c r="O804" s="55">
        <f>IF(COUNTA(A804,C804,F804,G804)=0,"",IF(OR(A804="",C804="",F804="",G804=""),"INCOMPLETO",IF(COUNTIF(Perguntas!$A$2:$A$31,C804)=0,"ID INVÁLIDO",IF(COUNTIF(Perguntas!$A$22:$A$31,C804)&gt;0,"EXTRA",IF(INDEX(Perguntas!$C$2:$C$21,MATCH(C804,Perguntas!$A$2:$A$21,0))="","PERGUNTA VAZIA",IF(COUNTIFS(Plataformas!$A$2:$A$7,F804,Plataformas!$C$2:$C$7,"Sim")=0,"FORA DO PLANO",IF(COUNTIFS($B$2:B804,B804,$C$2:C804,C804,$F$2:F804,F804)&gt;1,"DUPLICADO","OK")))))))</f>
        <v/>
      </c>
    </row>
    <row r="805" ht="15" customHeight="1" s="22">
      <c r="A805" s="38" t="n"/>
      <c r="B805" s="56">
        <f>IF(A805="","",DATE(YEAR(A805),MONTH(A805),1))</f>
        <v/>
      </c>
      <c r="C805" s="37" t="n"/>
      <c r="D805" s="43">
        <f>IF(C805="","",IFERROR(INDEX(Perguntas!$B$2:$B$31,MATCH(C805,Perguntas!$A$2:$A$31,0)),"ID inválido"))</f>
        <v/>
      </c>
      <c r="E805" s="43">
        <f>IF(C805="","",IFERROR(INDEX(Perguntas!$C$2:$C$31,MATCH(C805,Perguntas!$A$2:$A$31,0)),""))</f>
        <v/>
      </c>
      <c r="F805" s="37" t="n"/>
      <c r="G805" s="37" t="n"/>
      <c r="H805" s="53" t="n"/>
      <c r="I805" s="53" t="n"/>
      <c r="J805" s="37" t="n"/>
      <c r="K805" s="53" t="n"/>
      <c r="L805" s="53" t="n"/>
      <c r="M805" s="53" t="n"/>
      <c r="N805" s="54" t="n"/>
      <c r="O805" s="57">
        <f>IF(COUNTA(A805,C805,F805,G805)=0,"",IF(OR(A805="",C805="",F805="",G805=""),"INCOMPLETO",IF(COUNTIF(Perguntas!$A$2:$A$31,C805)=0,"ID INVÁLIDO",IF(COUNTIF(Perguntas!$A$22:$A$31,C805)&gt;0,"EXTRA",IF(INDEX(Perguntas!$C$2:$C$21,MATCH(C805,Perguntas!$A$2:$A$21,0))="","PERGUNTA VAZIA",IF(COUNTIFS(Plataformas!$A$2:$A$7,F805,Plataformas!$C$2:$C$7,"Sim")=0,"FORA DO PLANO",IF(COUNTIFS($B$2:B805,B805,$C$2:C805,C805,$F$2:F805,F805)&gt;1,"DUPLICADO","OK")))))))</f>
        <v/>
      </c>
    </row>
    <row r="806" ht="15" customHeight="1" s="22">
      <c r="A806" s="38" t="n"/>
      <c r="B806" s="52">
        <f>IF(A806="","",DATE(YEAR(A806),MONTH(A806),1))</f>
        <v/>
      </c>
      <c r="C806" s="37" t="n"/>
      <c r="D806" s="42">
        <f>IF(C806="","",IFERROR(INDEX(Perguntas!$B$2:$B$31,MATCH(C806,Perguntas!$A$2:$A$31,0)),"ID inválido"))</f>
        <v/>
      </c>
      <c r="E806" s="42">
        <f>IF(C806="","",IFERROR(INDEX(Perguntas!$C$2:$C$31,MATCH(C806,Perguntas!$A$2:$A$31,0)),""))</f>
        <v/>
      </c>
      <c r="F806" s="37" t="n"/>
      <c r="G806" s="37" t="n"/>
      <c r="H806" s="53" t="n"/>
      <c r="I806" s="53" t="n"/>
      <c r="J806" s="37" t="n"/>
      <c r="K806" s="53" t="n"/>
      <c r="L806" s="53" t="n"/>
      <c r="M806" s="53" t="n"/>
      <c r="N806" s="54" t="n"/>
      <c r="O806" s="55">
        <f>IF(COUNTA(A806,C806,F806,G806)=0,"",IF(OR(A806="",C806="",F806="",G806=""),"INCOMPLETO",IF(COUNTIF(Perguntas!$A$2:$A$31,C806)=0,"ID INVÁLIDO",IF(COUNTIF(Perguntas!$A$22:$A$31,C806)&gt;0,"EXTRA",IF(INDEX(Perguntas!$C$2:$C$21,MATCH(C806,Perguntas!$A$2:$A$21,0))="","PERGUNTA VAZIA",IF(COUNTIFS(Plataformas!$A$2:$A$7,F806,Plataformas!$C$2:$C$7,"Sim")=0,"FORA DO PLANO",IF(COUNTIFS($B$2:B806,B806,$C$2:C806,C806,$F$2:F806,F806)&gt;1,"DUPLICADO","OK")))))))</f>
        <v/>
      </c>
    </row>
    <row r="807" ht="15" customHeight="1" s="22">
      <c r="A807" s="38" t="n"/>
      <c r="B807" s="56">
        <f>IF(A807="","",DATE(YEAR(A807),MONTH(A807),1))</f>
        <v/>
      </c>
      <c r="C807" s="37" t="n"/>
      <c r="D807" s="43">
        <f>IF(C807="","",IFERROR(INDEX(Perguntas!$B$2:$B$31,MATCH(C807,Perguntas!$A$2:$A$31,0)),"ID inválido"))</f>
        <v/>
      </c>
      <c r="E807" s="43">
        <f>IF(C807="","",IFERROR(INDEX(Perguntas!$C$2:$C$31,MATCH(C807,Perguntas!$A$2:$A$31,0)),""))</f>
        <v/>
      </c>
      <c r="F807" s="37" t="n"/>
      <c r="G807" s="37" t="n"/>
      <c r="H807" s="53" t="n"/>
      <c r="I807" s="53" t="n"/>
      <c r="J807" s="37" t="n"/>
      <c r="K807" s="53" t="n"/>
      <c r="L807" s="53" t="n"/>
      <c r="M807" s="53" t="n"/>
      <c r="N807" s="54" t="n"/>
      <c r="O807" s="57">
        <f>IF(COUNTA(A807,C807,F807,G807)=0,"",IF(OR(A807="",C807="",F807="",G807=""),"INCOMPLETO",IF(COUNTIF(Perguntas!$A$2:$A$31,C807)=0,"ID INVÁLIDO",IF(COUNTIF(Perguntas!$A$22:$A$31,C807)&gt;0,"EXTRA",IF(INDEX(Perguntas!$C$2:$C$21,MATCH(C807,Perguntas!$A$2:$A$21,0))="","PERGUNTA VAZIA",IF(COUNTIFS(Plataformas!$A$2:$A$7,F807,Plataformas!$C$2:$C$7,"Sim")=0,"FORA DO PLANO",IF(COUNTIFS($B$2:B807,B807,$C$2:C807,C807,$F$2:F807,F807)&gt;1,"DUPLICADO","OK")))))))</f>
        <v/>
      </c>
    </row>
    <row r="808" ht="15" customHeight="1" s="22">
      <c r="A808" s="38" t="n"/>
      <c r="B808" s="52">
        <f>IF(A808="","",DATE(YEAR(A808),MONTH(A808),1))</f>
        <v/>
      </c>
      <c r="C808" s="37" t="n"/>
      <c r="D808" s="42">
        <f>IF(C808="","",IFERROR(INDEX(Perguntas!$B$2:$B$31,MATCH(C808,Perguntas!$A$2:$A$31,0)),"ID inválido"))</f>
        <v/>
      </c>
      <c r="E808" s="42">
        <f>IF(C808="","",IFERROR(INDEX(Perguntas!$C$2:$C$31,MATCH(C808,Perguntas!$A$2:$A$31,0)),""))</f>
        <v/>
      </c>
      <c r="F808" s="37" t="n"/>
      <c r="G808" s="37" t="n"/>
      <c r="H808" s="53" t="n"/>
      <c r="I808" s="53" t="n"/>
      <c r="J808" s="37" t="n"/>
      <c r="K808" s="53" t="n"/>
      <c r="L808" s="53" t="n"/>
      <c r="M808" s="53" t="n"/>
      <c r="N808" s="54" t="n"/>
      <c r="O808" s="55">
        <f>IF(COUNTA(A808,C808,F808,G808)=0,"",IF(OR(A808="",C808="",F808="",G808=""),"INCOMPLETO",IF(COUNTIF(Perguntas!$A$2:$A$31,C808)=0,"ID INVÁLIDO",IF(COUNTIF(Perguntas!$A$22:$A$31,C808)&gt;0,"EXTRA",IF(INDEX(Perguntas!$C$2:$C$21,MATCH(C808,Perguntas!$A$2:$A$21,0))="","PERGUNTA VAZIA",IF(COUNTIFS(Plataformas!$A$2:$A$7,F808,Plataformas!$C$2:$C$7,"Sim")=0,"FORA DO PLANO",IF(COUNTIFS($B$2:B808,B808,$C$2:C808,C808,$F$2:F808,F808)&gt;1,"DUPLICADO","OK")))))))</f>
        <v/>
      </c>
    </row>
    <row r="809" ht="15" customHeight="1" s="22">
      <c r="A809" s="38" t="n"/>
      <c r="B809" s="56">
        <f>IF(A809="","",DATE(YEAR(A809),MONTH(A809),1))</f>
        <v/>
      </c>
      <c r="C809" s="37" t="n"/>
      <c r="D809" s="43">
        <f>IF(C809="","",IFERROR(INDEX(Perguntas!$B$2:$B$31,MATCH(C809,Perguntas!$A$2:$A$31,0)),"ID inválido"))</f>
        <v/>
      </c>
      <c r="E809" s="43">
        <f>IF(C809="","",IFERROR(INDEX(Perguntas!$C$2:$C$31,MATCH(C809,Perguntas!$A$2:$A$31,0)),""))</f>
        <v/>
      </c>
      <c r="F809" s="37" t="n"/>
      <c r="G809" s="37" t="n"/>
      <c r="H809" s="53" t="n"/>
      <c r="I809" s="53" t="n"/>
      <c r="J809" s="37" t="n"/>
      <c r="K809" s="53" t="n"/>
      <c r="L809" s="53" t="n"/>
      <c r="M809" s="53" t="n"/>
      <c r="N809" s="54" t="n"/>
      <c r="O809" s="57">
        <f>IF(COUNTA(A809,C809,F809,G809)=0,"",IF(OR(A809="",C809="",F809="",G809=""),"INCOMPLETO",IF(COUNTIF(Perguntas!$A$2:$A$31,C809)=0,"ID INVÁLIDO",IF(COUNTIF(Perguntas!$A$22:$A$31,C809)&gt;0,"EXTRA",IF(INDEX(Perguntas!$C$2:$C$21,MATCH(C809,Perguntas!$A$2:$A$21,0))="","PERGUNTA VAZIA",IF(COUNTIFS(Plataformas!$A$2:$A$7,F809,Plataformas!$C$2:$C$7,"Sim")=0,"FORA DO PLANO",IF(COUNTIFS($B$2:B809,B809,$C$2:C809,C809,$F$2:F809,F809)&gt;1,"DUPLICADO","OK")))))))</f>
        <v/>
      </c>
    </row>
    <row r="810" ht="15" customHeight="1" s="22">
      <c r="A810" s="38" t="n"/>
      <c r="B810" s="52">
        <f>IF(A810="","",DATE(YEAR(A810),MONTH(A810),1))</f>
        <v/>
      </c>
      <c r="C810" s="37" t="n"/>
      <c r="D810" s="42">
        <f>IF(C810="","",IFERROR(INDEX(Perguntas!$B$2:$B$31,MATCH(C810,Perguntas!$A$2:$A$31,0)),"ID inválido"))</f>
        <v/>
      </c>
      <c r="E810" s="42">
        <f>IF(C810="","",IFERROR(INDEX(Perguntas!$C$2:$C$31,MATCH(C810,Perguntas!$A$2:$A$31,0)),""))</f>
        <v/>
      </c>
      <c r="F810" s="37" t="n"/>
      <c r="G810" s="37" t="n"/>
      <c r="H810" s="53" t="n"/>
      <c r="I810" s="53" t="n"/>
      <c r="J810" s="37" t="n"/>
      <c r="K810" s="53" t="n"/>
      <c r="L810" s="53" t="n"/>
      <c r="M810" s="53" t="n"/>
      <c r="N810" s="54" t="n"/>
      <c r="O810" s="55">
        <f>IF(COUNTA(A810,C810,F810,G810)=0,"",IF(OR(A810="",C810="",F810="",G810=""),"INCOMPLETO",IF(COUNTIF(Perguntas!$A$2:$A$31,C810)=0,"ID INVÁLIDO",IF(COUNTIF(Perguntas!$A$22:$A$31,C810)&gt;0,"EXTRA",IF(INDEX(Perguntas!$C$2:$C$21,MATCH(C810,Perguntas!$A$2:$A$21,0))="","PERGUNTA VAZIA",IF(COUNTIFS(Plataformas!$A$2:$A$7,F810,Plataformas!$C$2:$C$7,"Sim")=0,"FORA DO PLANO",IF(COUNTIFS($B$2:B810,B810,$C$2:C810,C810,$F$2:F810,F810)&gt;1,"DUPLICADO","OK")))))))</f>
        <v/>
      </c>
    </row>
    <row r="811" ht="15" customHeight="1" s="22">
      <c r="A811" s="38" t="n"/>
      <c r="B811" s="56">
        <f>IF(A811="","",DATE(YEAR(A811),MONTH(A811),1))</f>
        <v/>
      </c>
      <c r="C811" s="37" t="n"/>
      <c r="D811" s="43">
        <f>IF(C811="","",IFERROR(INDEX(Perguntas!$B$2:$B$31,MATCH(C811,Perguntas!$A$2:$A$31,0)),"ID inválido"))</f>
        <v/>
      </c>
      <c r="E811" s="43">
        <f>IF(C811="","",IFERROR(INDEX(Perguntas!$C$2:$C$31,MATCH(C811,Perguntas!$A$2:$A$31,0)),""))</f>
        <v/>
      </c>
      <c r="F811" s="37" t="n"/>
      <c r="G811" s="37" t="n"/>
      <c r="H811" s="53" t="n"/>
      <c r="I811" s="53" t="n"/>
      <c r="J811" s="37" t="n"/>
      <c r="K811" s="53" t="n"/>
      <c r="L811" s="53" t="n"/>
      <c r="M811" s="53" t="n"/>
      <c r="N811" s="54" t="n"/>
      <c r="O811" s="57">
        <f>IF(COUNTA(A811,C811,F811,G811)=0,"",IF(OR(A811="",C811="",F811="",G811=""),"INCOMPLETO",IF(COUNTIF(Perguntas!$A$2:$A$31,C811)=0,"ID INVÁLIDO",IF(COUNTIF(Perguntas!$A$22:$A$31,C811)&gt;0,"EXTRA",IF(INDEX(Perguntas!$C$2:$C$21,MATCH(C811,Perguntas!$A$2:$A$21,0))="","PERGUNTA VAZIA",IF(COUNTIFS(Plataformas!$A$2:$A$7,F811,Plataformas!$C$2:$C$7,"Sim")=0,"FORA DO PLANO",IF(COUNTIFS($B$2:B811,B811,$C$2:C811,C811,$F$2:F811,F811)&gt;1,"DUPLICADO","OK")))))))</f>
        <v/>
      </c>
    </row>
    <row r="812" ht="15" customHeight="1" s="22">
      <c r="A812" s="38" t="n"/>
      <c r="B812" s="52">
        <f>IF(A812="","",DATE(YEAR(A812),MONTH(A812),1))</f>
        <v/>
      </c>
      <c r="C812" s="37" t="n"/>
      <c r="D812" s="42">
        <f>IF(C812="","",IFERROR(INDEX(Perguntas!$B$2:$B$31,MATCH(C812,Perguntas!$A$2:$A$31,0)),"ID inválido"))</f>
        <v/>
      </c>
      <c r="E812" s="42">
        <f>IF(C812="","",IFERROR(INDEX(Perguntas!$C$2:$C$31,MATCH(C812,Perguntas!$A$2:$A$31,0)),""))</f>
        <v/>
      </c>
      <c r="F812" s="37" t="n"/>
      <c r="G812" s="37" t="n"/>
      <c r="H812" s="53" t="n"/>
      <c r="I812" s="53" t="n"/>
      <c r="J812" s="37" t="n"/>
      <c r="K812" s="53" t="n"/>
      <c r="L812" s="53" t="n"/>
      <c r="M812" s="53" t="n"/>
      <c r="N812" s="54" t="n"/>
      <c r="O812" s="55">
        <f>IF(COUNTA(A812,C812,F812,G812)=0,"",IF(OR(A812="",C812="",F812="",G812=""),"INCOMPLETO",IF(COUNTIF(Perguntas!$A$2:$A$31,C812)=0,"ID INVÁLIDO",IF(COUNTIF(Perguntas!$A$22:$A$31,C812)&gt;0,"EXTRA",IF(INDEX(Perguntas!$C$2:$C$21,MATCH(C812,Perguntas!$A$2:$A$21,0))="","PERGUNTA VAZIA",IF(COUNTIFS(Plataformas!$A$2:$A$7,F812,Plataformas!$C$2:$C$7,"Sim")=0,"FORA DO PLANO",IF(COUNTIFS($B$2:B812,B812,$C$2:C812,C812,$F$2:F812,F812)&gt;1,"DUPLICADO","OK")))))))</f>
        <v/>
      </c>
    </row>
    <row r="813" ht="15" customHeight="1" s="22">
      <c r="A813" s="38" t="n"/>
      <c r="B813" s="56">
        <f>IF(A813="","",DATE(YEAR(A813),MONTH(A813),1))</f>
        <v/>
      </c>
      <c r="C813" s="37" t="n"/>
      <c r="D813" s="43">
        <f>IF(C813="","",IFERROR(INDEX(Perguntas!$B$2:$B$31,MATCH(C813,Perguntas!$A$2:$A$31,0)),"ID inválido"))</f>
        <v/>
      </c>
      <c r="E813" s="43">
        <f>IF(C813="","",IFERROR(INDEX(Perguntas!$C$2:$C$31,MATCH(C813,Perguntas!$A$2:$A$31,0)),""))</f>
        <v/>
      </c>
      <c r="F813" s="37" t="n"/>
      <c r="G813" s="37" t="n"/>
      <c r="H813" s="53" t="n"/>
      <c r="I813" s="53" t="n"/>
      <c r="J813" s="37" t="n"/>
      <c r="K813" s="53" t="n"/>
      <c r="L813" s="53" t="n"/>
      <c r="M813" s="53" t="n"/>
      <c r="N813" s="54" t="n"/>
      <c r="O813" s="57">
        <f>IF(COUNTA(A813,C813,F813,G813)=0,"",IF(OR(A813="",C813="",F813="",G813=""),"INCOMPLETO",IF(COUNTIF(Perguntas!$A$2:$A$31,C813)=0,"ID INVÁLIDO",IF(COUNTIF(Perguntas!$A$22:$A$31,C813)&gt;0,"EXTRA",IF(INDEX(Perguntas!$C$2:$C$21,MATCH(C813,Perguntas!$A$2:$A$21,0))="","PERGUNTA VAZIA",IF(COUNTIFS(Plataformas!$A$2:$A$7,F813,Plataformas!$C$2:$C$7,"Sim")=0,"FORA DO PLANO",IF(COUNTIFS($B$2:B813,B813,$C$2:C813,C813,$F$2:F813,F813)&gt;1,"DUPLICADO","OK")))))))</f>
        <v/>
      </c>
    </row>
    <row r="814" ht="15" customHeight="1" s="22">
      <c r="A814" s="38" t="n"/>
      <c r="B814" s="52">
        <f>IF(A814="","",DATE(YEAR(A814),MONTH(A814),1))</f>
        <v/>
      </c>
      <c r="C814" s="37" t="n"/>
      <c r="D814" s="42">
        <f>IF(C814="","",IFERROR(INDEX(Perguntas!$B$2:$B$31,MATCH(C814,Perguntas!$A$2:$A$31,0)),"ID inválido"))</f>
        <v/>
      </c>
      <c r="E814" s="42">
        <f>IF(C814="","",IFERROR(INDEX(Perguntas!$C$2:$C$31,MATCH(C814,Perguntas!$A$2:$A$31,0)),""))</f>
        <v/>
      </c>
      <c r="F814" s="37" t="n"/>
      <c r="G814" s="37" t="n"/>
      <c r="H814" s="53" t="n"/>
      <c r="I814" s="53" t="n"/>
      <c r="J814" s="37" t="n"/>
      <c r="K814" s="53" t="n"/>
      <c r="L814" s="53" t="n"/>
      <c r="M814" s="53" t="n"/>
      <c r="N814" s="54" t="n"/>
      <c r="O814" s="55">
        <f>IF(COUNTA(A814,C814,F814,G814)=0,"",IF(OR(A814="",C814="",F814="",G814=""),"INCOMPLETO",IF(COUNTIF(Perguntas!$A$2:$A$31,C814)=0,"ID INVÁLIDO",IF(COUNTIF(Perguntas!$A$22:$A$31,C814)&gt;0,"EXTRA",IF(INDEX(Perguntas!$C$2:$C$21,MATCH(C814,Perguntas!$A$2:$A$21,0))="","PERGUNTA VAZIA",IF(COUNTIFS(Plataformas!$A$2:$A$7,F814,Plataformas!$C$2:$C$7,"Sim")=0,"FORA DO PLANO",IF(COUNTIFS($B$2:B814,B814,$C$2:C814,C814,$F$2:F814,F814)&gt;1,"DUPLICADO","OK")))))))</f>
        <v/>
      </c>
    </row>
    <row r="815" ht="15" customHeight="1" s="22">
      <c r="A815" s="38" t="n"/>
      <c r="B815" s="56">
        <f>IF(A815="","",DATE(YEAR(A815),MONTH(A815),1))</f>
        <v/>
      </c>
      <c r="C815" s="37" t="n"/>
      <c r="D815" s="43">
        <f>IF(C815="","",IFERROR(INDEX(Perguntas!$B$2:$B$31,MATCH(C815,Perguntas!$A$2:$A$31,0)),"ID inválido"))</f>
        <v/>
      </c>
      <c r="E815" s="43">
        <f>IF(C815="","",IFERROR(INDEX(Perguntas!$C$2:$C$31,MATCH(C815,Perguntas!$A$2:$A$31,0)),""))</f>
        <v/>
      </c>
      <c r="F815" s="37" t="n"/>
      <c r="G815" s="37" t="n"/>
      <c r="H815" s="53" t="n"/>
      <c r="I815" s="53" t="n"/>
      <c r="J815" s="37" t="n"/>
      <c r="K815" s="53" t="n"/>
      <c r="L815" s="53" t="n"/>
      <c r="M815" s="53" t="n"/>
      <c r="N815" s="54" t="n"/>
      <c r="O815" s="57">
        <f>IF(COUNTA(A815,C815,F815,G815)=0,"",IF(OR(A815="",C815="",F815="",G815=""),"INCOMPLETO",IF(COUNTIF(Perguntas!$A$2:$A$31,C815)=0,"ID INVÁLIDO",IF(COUNTIF(Perguntas!$A$22:$A$31,C815)&gt;0,"EXTRA",IF(INDEX(Perguntas!$C$2:$C$21,MATCH(C815,Perguntas!$A$2:$A$21,0))="","PERGUNTA VAZIA",IF(COUNTIFS(Plataformas!$A$2:$A$7,F815,Plataformas!$C$2:$C$7,"Sim")=0,"FORA DO PLANO",IF(COUNTIFS($B$2:B815,B815,$C$2:C815,C815,$F$2:F815,F815)&gt;1,"DUPLICADO","OK")))))))</f>
        <v/>
      </c>
    </row>
    <row r="816" ht="15" customHeight="1" s="22">
      <c r="A816" s="38" t="n"/>
      <c r="B816" s="52">
        <f>IF(A816="","",DATE(YEAR(A816),MONTH(A816),1))</f>
        <v/>
      </c>
      <c r="C816" s="37" t="n"/>
      <c r="D816" s="42">
        <f>IF(C816="","",IFERROR(INDEX(Perguntas!$B$2:$B$31,MATCH(C816,Perguntas!$A$2:$A$31,0)),"ID inválido"))</f>
        <v/>
      </c>
      <c r="E816" s="42">
        <f>IF(C816="","",IFERROR(INDEX(Perguntas!$C$2:$C$31,MATCH(C816,Perguntas!$A$2:$A$31,0)),""))</f>
        <v/>
      </c>
      <c r="F816" s="37" t="n"/>
      <c r="G816" s="37" t="n"/>
      <c r="H816" s="53" t="n"/>
      <c r="I816" s="53" t="n"/>
      <c r="J816" s="37" t="n"/>
      <c r="K816" s="53" t="n"/>
      <c r="L816" s="53" t="n"/>
      <c r="M816" s="53" t="n"/>
      <c r="N816" s="54" t="n"/>
      <c r="O816" s="55">
        <f>IF(COUNTA(A816,C816,F816,G816)=0,"",IF(OR(A816="",C816="",F816="",G816=""),"INCOMPLETO",IF(COUNTIF(Perguntas!$A$2:$A$31,C816)=0,"ID INVÁLIDO",IF(COUNTIF(Perguntas!$A$22:$A$31,C816)&gt;0,"EXTRA",IF(INDEX(Perguntas!$C$2:$C$21,MATCH(C816,Perguntas!$A$2:$A$21,0))="","PERGUNTA VAZIA",IF(COUNTIFS(Plataformas!$A$2:$A$7,F816,Plataformas!$C$2:$C$7,"Sim")=0,"FORA DO PLANO",IF(COUNTIFS($B$2:B816,B816,$C$2:C816,C816,$F$2:F816,F816)&gt;1,"DUPLICADO","OK")))))))</f>
        <v/>
      </c>
    </row>
    <row r="817" ht="15" customHeight="1" s="22">
      <c r="A817" s="38" t="n"/>
      <c r="B817" s="56">
        <f>IF(A817="","",DATE(YEAR(A817),MONTH(A817),1))</f>
        <v/>
      </c>
      <c r="C817" s="37" t="n"/>
      <c r="D817" s="43">
        <f>IF(C817="","",IFERROR(INDEX(Perguntas!$B$2:$B$31,MATCH(C817,Perguntas!$A$2:$A$31,0)),"ID inválido"))</f>
        <v/>
      </c>
      <c r="E817" s="43">
        <f>IF(C817="","",IFERROR(INDEX(Perguntas!$C$2:$C$31,MATCH(C817,Perguntas!$A$2:$A$31,0)),""))</f>
        <v/>
      </c>
      <c r="F817" s="37" t="n"/>
      <c r="G817" s="37" t="n"/>
      <c r="H817" s="53" t="n"/>
      <c r="I817" s="53" t="n"/>
      <c r="J817" s="37" t="n"/>
      <c r="K817" s="53" t="n"/>
      <c r="L817" s="53" t="n"/>
      <c r="M817" s="53" t="n"/>
      <c r="N817" s="54" t="n"/>
      <c r="O817" s="57">
        <f>IF(COUNTA(A817,C817,F817,G817)=0,"",IF(OR(A817="",C817="",F817="",G817=""),"INCOMPLETO",IF(COUNTIF(Perguntas!$A$2:$A$31,C817)=0,"ID INVÁLIDO",IF(COUNTIF(Perguntas!$A$22:$A$31,C817)&gt;0,"EXTRA",IF(INDEX(Perguntas!$C$2:$C$21,MATCH(C817,Perguntas!$A$2:$A$21,0))="","PERGUNTA VAZIA",IF(COUNTIFS(Plataformas!$A$2:$A$7,F817,Plataformas!$C$2:$C$7,"Sim")=0,"FORA DO PLANO",IF(COUNTIFS($B$2:B817,B817,$C$2:C817,C817,$F$2:F817,F817)&gt;1,"DUPLICADO","OK")))))))</f>
        <v/>
      </c>
    </row>
    <row r="818" ht="15" customHeight="1" s="22">
      <c r="A818" s="38" t="n"/>
      <c r="B818" s="52">
        <f>IF(A818="","",DATE(YEAR(A818),MONTH(A818),1))</f>
        <v/>
      </c>
      <c r="C818" s="37" t="n"/>
      <c r="D818" s="42">
        <f>IF(C818="","",IFERROR(INDEX(Perguntas!$B$2:$B$31,MATCH(C818,Perguntas!$A$2:$A$31,0)),"ID inválido"))</f>
        <v/>
      </c>
      <c r="E818" s="42">
        <f>IF(C818="","",IFERROR(INDEX(Perguntas!$C$2:$C$31,MATCH(C818,Perguntas!$A$2:$A$31,0)),""))</f>
        <v/>
      </c>
      <c r="F818" s="37" t="n"/>
      <c r="G818" s="37" t="n"/>
      <c r="H818" s="53" t="n"/>
      <c r="I818" s="53" t="n"/>
      <c r="J818" s="37" t="n"/>
      <c r="K818" s="53" t="n"/>
      <c r="L818" s="53" t="n"/>
      <c r="M818" s="53" t="n"/>
      <c r="N818" s="54" t="n"/>
      <c r="O818" s="55">
        <f>IF(COUNTA(A818,C818,F818,G818)=0,"",IF(OR(A818="",C818="",F818="",G818=""),"INCOMPLETO",IF(COUNTIF(Perguntas!$A$2:$A$31,C818)=0,"ID INVÁLIDO",IF(COUNTIF(Perguntas!$A$22:$A$31,C818)&gt;0,"EXTRA",IF(INDEX(Perguntas!$C$2:$C$21,MATCH(C818,Perguntas!$A$2:$A$21,0))="","PERGUNTA VAZIA",IF(COUNTIFS(Plataformas!$A$2:$A$7,F818,Plataformas!$C$2:$C$7,"Sim")=0,"FORA DO PLANO",IF(COUNTIFS($B$2:B818,B818,$C$2:C818,C818,$F$2:F818,F818)&gt;1,"DUPLICADO","OK")))))))</f>
        <v/>
      </c>
    </row>
    <row r="819" ht="15" customHeight="1" s="22">
      <c r="A819" s="38" t="n"/>
      <c r="B819" s="56">
        <f>IF(A819="","",DATE(YEAR(A819),MONTH(A819),1))</f>
        <v/>
      </c>
      <c r="C819" s="37" t="n"/>
      <c r="D819" s="43">
        <f>IF(C819="","",IFERROR(INDEX(Perguntas!$B$2:$B$31,MATCH(C819,Perguntas!$A$2:$A$31,0)),"ID inválido"))</f>
        <v/>
      </c>
      <c r="E819" s="43">
        <f>IF(C819="","",IFERROR(INDEX(Perguntas!$C$2:$C$31,MATCH(C819,Perguntas!$A$2:$A$31,0)),""))</f>
        <v/>
      </c>
      <c r="F819" s="37" t="n"/>
      <c r="G819" s="37" t="n"/>
      <c r="H819" s="53" t="n"/>
      <c r="I819" s="53" t="n"/>
      <c r="J819" s="37" t="n"/>
      <c r="K819" s="53" t="n"/>
      <c r="L819" s="53" t="n"/>
      <c r="M819" s="53" t="n"/>
      <c r="N819" s="54" t="n"/>
      <c r="O819" s="57">
        <f>IF(COUNTA(A819,C819,F819,G819)=0,"",IF(OR(A819="",C819="",F819="",G819=""),"INCOMPLETO",IF(COUNTIF(Perguntas!$A$2:$A$31,C819)=0,"ID INVÁLIDO",IF(COUNTIF(Perguntas!$A$22:$A$31,C819)&gt;0,"EXTRA",IF(INDEX(Perguntas!$C$2:$C$21,MATCH(C819,Perguntas!$A$2:$A$21,0))="","PERGUNTA VAZIA",IF(COUNTIFS(Plataformas!$A$2:$A$7,F819,Plataformas!$C$2:$C$7,"Sim")=0,"FORA DO PLANO",IF(COUNTIFS($B$2:B819,B819,$C$2:C819,C819,$F$2:F819,F819)&gt;1,"DUPLICADO","OK")))))))</f>
        <v/>
      </c>
    </row>
    <row r="820" ht="15" customHeight="1" s="22">
      <c r="A820" s="38" t="n"/>
      <c r="B820" s="52">
        <f>IF(A820="","",DATE(YEAR(A820),MONTH(A820),1))</f>
        <v/>
      </c>
      <c r="C820" s="37" t="n"/>
      <c r="D820" s="42">
        <f>IF(C820="","",IFERROR(INDEX(Perguntas!$B$2:$B$31,MATCH(C820,Perguntas!$A$2:$A$31,0)),"ID inválido"))</f>
        <v/>
      </c>
      <c r="E820" s="42">
        <f>IF(C820="","",IFERROR(INDEX(Perguntas!$C$2:$C$31,MATCH(C820,Perguntas!$A$2:$A$31,0)),""))</f>
        <v/>
      </c>
      <c r="F820" s="37" t="n"/>
      <c r="G820" s="37" t="n"/>
      <c r="H820" s="53" t="n"/>
      <c r="I820" s="53" t="n"/>
      <c r="J820" s="37" t="n"/>
      <c r="K820" s="53" t="n"/>
      <c r="L820" s="53" t="n"/>
      <c r="M820" s="53" t="n"/>
      <c r="N820" s="54" t="n"/>
      <c r="O820" s="55">
        <f>IF(COUNTA(A820,C820,F820,G820)=0,"",IF(OR(A820="",C820="",F820="",G820=""),"INCOMPLETO",IF(COUNTIF(Perguntas!$A$2:$A$31,C820)=0,"ID INVÁLIDO",IF(COUNTIF(Perguntas!$A$22:$A$31,C820)&gt;0,"EXTRA",IF(INDEX(Perguntas!$C$2:$C$21,MATCH(C820,Perguntas!$A$2:$A$21,0))="","PERGUNTA VAZIA",IF(COUNTIFS(Plataformas!$A$2:$A$7,F820,Plataformas!$C$2:$C$7,"Sim")=0,"FORA DO PLANO",IF(COUNTIFS($B$2:B820,B820,$C$2:C820,C820,$F$2:F820,F820)&gt;1,"DUPLICADO","OK")))))))</f>
        <v/>
      </c>
    </row>
    <row r="821" ht="15" customHeight="1" s="22">
      <c r="A821" s="38" t="n"/>
      <c r="B821" s="56">
        <f>IF(A821="","",DATE(YEAR(A821),MONTH(A821),1))</f>
        <v/>
      </c>
      <c r="C821" s="37" t="n"/>
      <c r="D821" s="43">
        <f>IF(C821="","",IFERROR(INDEX(Perguntas!$B$2:$B$31,MATCH(C821,Perguntas!$A$2:$A$31,0)),"ID inválido"))</f>
        <v/>
      </c>
      <c r="E821" s="43">
        <f>IF(C821="","",IFERROR(INDEX(Perguntas!$C$2:$C$31,MATCH(C821,Perguntas!$A$2:$A$31,0)),""))</f>
        <v/>
      </c>
      <c r="F821" s="37" t="n"/>
      <c r="G821" s="37" t="n"/>
      <c r="H821" s="53" t="n"/>
      <c r="I821" s="53" t="n"/>
      <c r="J821" s="37" t="n"/>
      <c r="K821" s="53" t="n"/>
      <c r="L821" s="53" t="n"/>
      <c r="M821" s="53" t="n"/>
      <c r="N821" s="54" t="n"/>
      <c r="O821" s="57">
        <f>IF(COUNTA(A821,C821,F821,G821)=0,"",IF(OR(A821="",C821="",F821="",G821=""),"INCOMPLETO",IF(COUNTIF(Perguntas!$A$2:$A$31,C821)=0,"ID INVÁLIDO",IF(COUNTIF(Perguntas!$A$22:$A$31,C821)&gt;0,"EXTRA",IF(INDEX(Perguntas!$C$2:$C$21,MATCH(C821,Perguntas!$A$2:$A$21,0))="","PERGUNTA VAZIA",IF(COUNTIFS(Plataformas!$A$2:$A$7,F821,Plataformas!$C$2:$C$7,"Sim")=0,"FORA DO PLANO",IF(COUNTIFS($B$2:B821,B821,$C$2:C821,C821,$F$2:F821,F821)&gt;1,"DUPLICADO","OK")))))))</f>
        <v/>
      </c>
    </row>
    <row r="822" ht="15" customHeight="1" s="22">
      <c r="A822" s="38" t="n"/>
      <c r="B822" s="52">
        <f>IF(A822="","",DATE(YEAR(A822),MONTH(A822),1))</f>
        <v/>
      </c>
      <c r="C822" s="37" t="n"/>
      <c r="D822" s="42">
        <f>IF(C822="","",IFERROR(INDEX(Perguntas!$B$2:$B$31,MATCH(C822,Perguntas!$A$2:$A$31,0)),"ID inválido"))</f>
        <v/>
      </c>
      <c r="E822" s="42">
        <f>IF(C822="","",IFERROR(INDEX(Perguntas!$C$2:$C$31,MATCH(C822,Perguntas!$A$2:$A$31,0)),""))</f>
        <v/>
      </c>
      <c r="F822" s="37" t="n"/>
      <c r="G822" s="37" t="n"/>
      <c r="H822" s="53" t="n"/>
      <c r="I822" s="53" t="n"/>
      <c r="J822" s="37" t="n"/>
      <c r="K822" s="53" t="n"/>
      <c r="L822" s="53" t="n"/>
      <c r="M822" s="53" t="n"/>
      <c r="N822" s="54" t="n"/>
      <c r="O822" s="55">
        <f>IF(COUNTA(A822,C822,F822,G822)=0,"",IF(OR(A822="",C822="",F822="",G822=""),"INCOMPLETO",IF(COUNTIF(Perguntas!$A$2:$A$31,C822)=0,"ID INVÁLIDO",IF(COUNTIF(Perguntas!$A$22:$A$31,C822)&gt;0,"EXTRA",IF(INDEX(Perguntas!$C$2:$C$21,MATCH(C822,Perguntas!$A$2:$A$21,0))="","PERGUNTA VAZIA",IF(COUNTIFS(Plataformas!$A$2:$A$7,F822,Plataformas!$C$2:$C$7,"Sim")=0,"FORA DO PLANO",IF(COUNTIFS($B$2:B822,B822,$C$2:C822,C822,$F$2:F822,F822)&gt;1,"DUPLICADO","OK")))))))</f>
        <v/>
      </c>
    </row>
    <row r="823" ht="15" customHeight="1" s="22">
      <c r="A823" s="38" t="n"/>
      <c r="B823" s="56">
        <f>IF(A823="","",DATE(YEAR(A823),MONTH(A823),1))</f>
        <v/>
      </c>
      <c r="C823" s="37" t="n"/>
      <c r="D823" s="43">
        <f>IF(C823="","",IFERROR(INDEX(Perguntas!$B$2:$B$31,MATCH(C823,Perguntas!$A$2:$A$31,0)),"ID inválido"))</f>
        <v/>
      </c>
      <c r="E823" s="43">
        <f>IF(C823="","",IFERROR(INDEX(Perguntas!$C$2:$C$31,MATCH(C823,Perguntas!$A$2:$A$31,0)),""))</f>
        <v/>
      </c>
      <c r="F823" s="37" t="n"/>
      <c r="G823" s="37" t="n"/>
      <c r="H823" s="53" t="n"/>
      <c r="I823" s="53" t="n"/>
      <c r="J823" s="37" t="n"/>
      <c r="K823" s="53" t="n"/>
      <c r="L823" s="53" t="n"/>
      <c r="M823" s="53" t="n"/>
      <c r="N823" s="54" t="n"/>
      <c r="O823" s="57">
        <f>IF(COUNTA(A823,C823,F823,G823)=0,"",IF(OR(A823="",C823="",F823="",G823=""),"INCOMPLETO",IF(COUNTIF(Perguntas!$A$2:$A$31,C823)=0,"ID INVÁLIDO",IF(COUNTIF(Perguntas!$A$22:$A$31,C823)&gt;0,"EXTRA",IF(INDEX(Perguntas!$C$2:$C$21,MATCH(C823,Perguntas!$A$2:$A$21,0))="","PERGUNTA VAZIA",IF(COUNTIFS(Plataformas!$A$2:$A$7,F823,Plataformas!$C$2:$C$7,"Sim")=0,"FORA DO PLANO",IF(COUNTIFS($B$2:B823,B823,$C$2:C823,C823,$F$2:F823,F823)&gt;1,"DUPLICADO","OK")))))))</f>
        <v/>
      </c>
    </row>
    <row r="824" ht="15" customHeight="1" s="22">
      <c r="A824" s="38" t="n"/>
      <c r="B824" s="52">
        <f>IF(A824="","",DATE(YEAR(A824),MONTH(A824),1))</f>
        <v/>
      </c>
      <c r="C824" s="37" t="n"/>
      <c r="D824" s="42">
        <f>IF(C824="","",IFERROR(INDEX(Perguntas!$B$2:$B$31,MATCH(C824,Perguntas!$A$2:$A$31,0)),"ID inválido"))</f>
        <v/>
      </c>
      <c r="E824" s="42">
        <f>IF(C824="","",IFERROR(INDEX(Perguntas!$C$2:$C$31,MATCH(C824,Perguntas!$A$2:$A$31,0)),""))</f>
        <v/>
      </c>
      <c r="F824" s="37" t="n"/>
      <c r="G824" s="37" t="n"/>
      <c r="H824" s="53" t="n"/>
      <c r="I824" s="53" t="n"/>
      <c r="J824" s="37" t="n"/>
      <c r="K824" s="53" t="n"/>
      <c r="L824" s="53" t="n"/>
      <c r="M824" s="53" t="n"/>
      <c r="N824" s="54" t="n"/>
      <c r="O824" s="55">
        <f>IF(COUNTA(A824,C824,F824,G824)=0,"",IF(OR(A824="",C824="",F824="",G824=""),"INCOMPLETO",IF(COUNTIF(Perguntas!$A$2:$A$31,C824)=0,"ID INVÁLIDO",IF(COUNTIF(Perguntas!$A$22:$A$31,C824)&gt;0,"EXTRA",IF(INDEX(Perguntas!$C$2:$C$21,MATCH(C824,Perguntas!$A$2:$A$21,0))="","PERGUNTA VAZIA",IF(COUNTIFS(Plataformas!$A$2:$A$7,F824,Plataformas!$C$2:$C$7,"Sim")=0,"FORA DO PLANO",IF(COUNTIFS($B$2:B824,B824,$C$2:C824,C824,$F$2:F824,F824)&gt;1,"DUPLICADO","OK")))))))</f>
        <v/>
      </c>
    </row>
    <row r="825" ht="15" customHeight="1" s="22">
      <c r="A825" s="38" t="n"/>
      <c r="B825" s="56">
        <f>IF(A825="","",DATE(YEAR(A825),MONTH(A825),1))</f>
        <v/>
      </c>
      <c r="C825" s="37" t="n"/>
      <c r="D825" s="43">
        <f>IF(C825="","",IFERROR(INDEX(Perguntas!$B$2:$B$31,MATCH(C825,Perguntas!$A$2:$A$31,0)),"ID inválido"))</f>
        <v/>
      </c>
      <c r="E825" s="43">
        <f>IF(C825="","",IFERROR(INDEX(Perguntas!$C$2:$C$31,MATCH(C825,Perguntas!$A$2:$A$31,0)),""))</f>
        <v/>
      </c>
      <c r="F825" s="37" t="n"/>
      <c r="G825" s="37" t="n"/>
      <c r="H825" s="53" t="n"/>
      <c r="I825" s="53" t="n"/>
      <c r="J825" s="37" t="n"/>
      <c r="K825" s="53" t="n"/>
      <c r="L825" s="53" t="n"/>
      <c r="M825" s="53" t="n"/>
      <c r="N825" s="54" t="n"/>
      <c r="O825" s="57">
        <f>IF(COUNTA(A825,C825,F825,G825)=0,"",IF(OR(A825="",C825="",F825="",G825=""),"INCOMPLETO",IF(COUNTIF(Perguntas!$A$2:$A$31,C825)=0,"ID INVÁLIDO",IF(COUNTIF(Perguntas!$A$22:$A$31,C825)&gt;0,"EXTRA",IF(INDEX(Perguntas!$C$2:$C$21,MATCH(C825,Perguntas!$A$2:$A$21,0))="","PERGUNTA VAZIA",IF(COUNTIFS(Plataformas!$A$2:$A$7,F825,Plataformas!$C$2:$C$7,"Sim")=0,"FORA DO PLANO",IF(COUNTIFS($B$2:B825,B825,$C$2:C825,C825,$F$2:F825,F825)&gt;1,"DUPLICADO","OK")))))))</f>
        <v/>
      </c>
    </row>
    <row r="826" ht="15" customHeight="1" s="22">
      <c r="A826" s="38" t="n"/>
      <c r="B826" s="52">
        <f>IF(A826="","",DATE(YEAR(A826),MONTH(A826),1))</f>
        <v/>
      </c>
      <c r="C826" s="37" t="n"/>
      <c r="D826" s="42">
        <f>IF(C826="","",IFERROR(INDEX(Perguntas!$B$2:$B$31,MATCH(C826,Perguntas!$A$2:$A$31,0)),"ID inválido"))</f>
        <v/>
      </c>
      <c r="E826" s="42">
        <f>IF(C826="","",IFERROR(INDEX(Perguntas!$C$2:$C$31,MATCH(C826,Perguntas!$A$2:$A$31,0)),""))</f>
        <v/>
      </c>
      <c r="F826" s="37" t="n"/>
      <c r="G826" s="37" t="n"/>
      <c r="H826" s="53" t="n"/>
      <c r="I826" s="53" t="n"/>
      <c r="J826" s="37" t="n"/>
      <c r="K826" s="53" t="n"/>
      <c r="L826" s="53" t="n"/>
      <c r="M826" s="53" t="n"/>
      <c r="N826" s="54" t="n"/>
      <c r="O826" s="55">
        <f>IF(COUNTA(A826,C826,F826,G826)=0,"",IF(OR(A826="",C826="",F826="",G826=""),"INCOMPLETO",IF(COUNTIF(Perguntas!$A$2:$A$31,C826)=0,"ID INVÁLIDO",IF(COUNTIF(Perguntas!$A$22:$A$31,C826)&gt;0,"EXTRA",IF(INDEX(Perguntas!$C$2:$C$21,MATCH(C826,Perguntas!$A$2:$A$21,0))="","PERGUNTA VAZIA",IF(COUNTIFS(Plataformas!$A$2:$A$7,F826,Plataformas!$C$2:$C$7,"Sim")=0,"FORA DO PLANO",IF(COUNTIFS($B$2:B826,B826,$C$2:C826,C826,$F$2:F826,F826)&gt;1,"DUPLICADO","OK")))))))</f>
        <v/>
      </c>
    </row>
    <row r="827" ht="15" customHeight="1" s="22">
      <c r="A827" s="38" t="n"/>
      <c r="B827" s="56">
        <f>IF(A827="","",DATE(YEAR(A827),MONTH(A827),1))</f>
        <v/>
      </c>
      <c r="C827" s="37" t="n"/>
      <c r="D827" s="43">
        <f>IF(C827="","",IFERROR(INDEX(Perguntas!$B$2:$B$31,MATCH(C827,Perguntas!$A$2:$A$31,0)),"ID inválido"))</f>
        <v/>
      </c>
      <c r="E827" s="43">
        <f>IF(C827="","",IFERROR(INDEX(Perguntas!$C$2:$C$31,MATCH(C827,Perguntas!$A$2:$A$31,0)),""))</f>
        <v/>
      </c>
      <c r="F827" s="37" t="n"/>
      <c r="G827" s="37" t="n"/>
      <c r="H827" s="53" t="n"/>
      <c r="I827" s="53" t="n"/>
      <c r="J827" s="37" t="n"/>
      <c r="K827" s="53" t="n"/>
      <c r="L827" s="53" t="n"/>
      <c r="M827" s="53" t="n"/>
      <c r="N827" s="54" t="n"/>
      <c r="O827" s="57">
        <f>IF(COUNTA(A827,C827,F827,G827)=0,"",IF(OR(A827="",C827="",F827="",G827=""),"INCOMPLETO",IF(COUNTIF(Perguntas!$A$2:$A$31,C827)=0,"ID INVÁLIDO",IF(COUNTIF(Perguntas!$A$22:$A$31,C827)&gt;0,"EXTRA",IF(INDEX(Perguntas!$C$2:$C$21,MATCH(C827,Perguntas!$A$2:$A$21,0))="","PERGUNTA VAZIA",IF(COUNTIFS(Plataformas!$A$2:$A$7,F827,Plataformas!$C$2:$C$7,"Sim")=0,"FORA DO PLANO",IF(COUNTIFS($B$2:B827,B827,$C$2:C827,C827,$F$2:F827,F827)&gt;1,"DUPLICADO","OK")))))))</f>
        <v/>
      </c>
    </row>
    <row r="828" ht="15" customHeight="1" s="22">
      <c r="A828" s="38" t="n"/>
      <c r="B828" s="52">
        <f>IF(A828="","",DATE(YEAR(A828),MONTH(A828),1))</f>
        <v/>
      </c>
      <c r="C828" s="37" t="n"/>
      <c r="D828" s="42">
        <f>IF(C828="","",IFERROR(INDEX(Perguntas!$B$2:$B$31,MATCH(C828,Perguntas!$A$2:$A$31,0)),"ID inválido"))</f>
        <v/>
      </c>
      <c r="E828" s="42">
        <f>IF(C828="","",IFERROR(INDEX(Perguntas!$C$2:$C$31,MATCH(C828,Perguntas!$A$2:$A$31,0)),""))</f>
        <v/>
      </c>
      <c r="F828" s="37" t="n"/>
      <c r="G828" s="37" t="n"/>
      <c r="H828" s="53" t="n"/>
      <c r="I828" s="53" t="n"/>
      <c r="J828" s="37" t="n"/>
      <c r="K828" s="53" t="n"/>
      <c r="L828" s="53" t="n"/>
      <c r="M828" s="53" t="n"/>
      <c r="N828" s="54" t="n"/>
      <c r="O828" s="55">
        <f>IF(COUNTA(A828,C828,F828,G828)=0,"",IF(OR(A828="",C828="",F828="",G828=""),"INCOMPLETO",IF(COUNTIF(Perguntas!$A$2:$A$31,C828)=0,"ID INVÁLIDO",IF(COUNTIF(Perguntas!$A$22:$A$31,C828)&gt;0,"EXTRA",IF(INDEX(Perguntas!$C$2:$C$21,MATCH(C828,Perguntas!$A$2:$A$21,0))="","PERGUNTA VAZIA",IF(COUNTIFS(Plataformas!$A$2:$A$7,F828,Plataformas!$C$2:$C$7,"Sim")=0,"FORA DO PLANO",IF(COUNTIFS($B$2:B828,B828,$C$2:C828,C828,$F$2:F828,F828)&gt;1,"DUPLICADO","OK")))))))</f>
        <v/>
      </c>
    </row>
    <row r="829" ht="15" customHeight="1" s="22">
      <c r="A829" s="38" t="n"/>
      <c r="B829" s="56">
        <f>IF(A829="","",DATE(YEAR(A829),MONTH(A829),1))</f>
        <v/>
      </c>
      <c r="C829" s="37" t="n"/>
      <c r="D829" s="43">
        <f>IF(C829="","",IFERROR(INDEX(Perguntas!$B$2:$B$31,MATCH(C829,Perguntas!$A$2:$A$31,0)),"ID inválido"))</f>
        <v/>
      </c>
      <c r="E829" s="43">
        <f>IF(C829="","",IFERROR(INDEX(Perguntas!$C$2:$C$31,MATCH(C829,Perguntas!$A$2:$A$31,0)),""))</f>
        <v/>
      </c>
      <c r="F829" s="37" t="n"/>
      <c r="G829" s="37" t="n"/>
      <c r="H829" s="53" t="n"/>
      <c r="I829" s="53" t="n"/>
      <c r="J829" s="37" t="n"/>
      <c r="K829" s="53" t="n"/>
      <c r="L829" s="53" t="n"/>
      <c r="M829" s="53" t="n"/>
      <c r="N829" s="54" t="n"/>
      <c r="O829" s="57">
        <f>IF(COUNTA(A829,C829,F829,G829)=0,"",IF(OR(A829="",C829="",F829="",G829=""),"INCOMPLETO",IF(COUNTIF(Perguntas!$A$2:$A$31,C829)=0,"ID INVÁLIDO",IF(COUNTIF(Perguntas!$A$22:$A$31,C829)&gt;0,"EXTRA",IF(INDEX(Perguntas!$C$2:$C$21,MATCH(C829,Perguntas!$A$2:$A$21,0))="","PERGUNTA VAZIA",IF(COUNTIFS(Plataformas!$A$2:$A$7,F829,Plataformas!$C$2:$C$7,"Sim")=0,"FORA DO PLANO",IF(COUNTIFS($B$2:B829,B829,$C$2:C829,C829,$F$2:F829,F829)&gt;1,"DUPLICADO","OK")))))))</f>
        <v/>
      </c>
    </row>
    <row r="830" ht="15" customHeight="1" s="22">
      <c r="A830" s="38" t="n"/>
      <c r="B830" s="52">
        <f>IF(A830="","",DATE(YEAR(A830),MONTH(A830),1))</f>
        <v/>
      </c>
      <c r="C830" s="37" t="n"/>
      <c r="D830" s="42">
        <f>IF(C830="","",IFERROR(INDEX(Perguntas!$B$2:$B$31,MATCH(C830,Perguntas!$A$2:$A$31,0)),"ID inválido"))</f>
        <v/>
      </c>
      <c r="E830" s="42">
        <f>IF(C830="","",IFERROR(INDEX(Perguntas!$C$2:$C$31,MATCH(C830,Perguntas!$A$2:$A$31,0)),""))</f>
        <v/>
      </c>
      <c r="F830" s="37" t="n"/>
      <c r="G830" s="37" t="n"/>
      <c r="H830" s="53" t="n"/>
      <c r="I830" s="53" t="n"/>
      <c r="J830" s="37" t="n"/>
      <c r="K830" s="53" t="n"/>
      <c r="L830" s="53" t="n"/>
      <c r="M830" s="53" t="n"/>
      <c r="N830" s="54" t="n"/>
      <c r="O830" s="55">
        <f>IF(COUNTA(A830,C830,F830,G830)=0,"",IF(OR(A830="",C830="",F830="",G830=""),"INCOMPLETO",IF(COUNTIF(Perguntas!$A$2:$A$31,C830)=0,"ID INVÁLIDO",IF(COUNTIF(Perguntas!$A$22:$A$31,C830)&gt;0,"EXTRA",IF(INDEX(Perguntas!$C$2:$C$21,MATCH(C830,Perguntas!$A$2:$A$21,0))="","PERGUNTA VAZIA",IF(COUNTIFS(Plataformas!$A$2:$A$7,F830,Plataformas!$C$2:$C$7,"Sim")=0,"FORA DO PLANO",IF(COUNTIFS($B$2:B830,B830,$C$2:C830,C830,$F$2:F830,F830)&gt;1,"DUPLICADO","OK")))))))</f>
        <v/>
      </c>
    </row>
    <row r="831" ht="15" customHeight="1" s="22">
      <c r="A831" s="38" t="n"/>
      <c r="B831" s="56">
        <f>IF(A831="","",DATE(YEAR(A831),MONTH(A831),1))</f>
        <v/>
      </c>
      <c r="C831" s="37" t="n"/>
      <c r="D831" s="43">
        <f>IF(C831="","",IFERROR(INDEX(Perguntas!$B$2:$B$31,MATCH(C831,Perguntas!$A$2:$A$31,0)),"ID inválido"))</f>
        <v/>
      </c>
      <c r="E831" s="43">
        <f>IF(C831="","",IFERROR(INDEX(Perguntas!$C$2:$C$31,MATCH(C831,Perguntas!$A$2:$A$31,0)),""))</f>
        <v/>
      </c>
      <c r="F831" s="37" t="n"/>
      <c r="G831" s="37" t="n"/>
      <c r="H831" s="53" t="n"/>
      <c r="I831" s="53" t="n"/>
      <c r="J831" s="37" t="n"/>
      <c r="K831" s="53" t="n"/>
      <c r="L831" s="53" t="n"/>
      <c r="M831" s="53" t="n"/>
      <c r="N831" s="54" t="n"/>
      <c r="O831" s="57">
        <f>IF(COUNTA(A831,C831,F831,G831)=0,"",IF(OR(A831="",C831="",F831="",G831=""),"INCOMPLETO",IF(COUNTIF(Perguntas!$A$2:$A$31,C831)=0,"ID INVÁLIDO",IF(COUNTIF(Perguntas!$A$22:$A$31,C831)&gt;0,"EXTRA",IF(INDEX(Perguntas!$C$2:$C$21,MATCH(C831,Perguntas!$A$2:$A$21,0))="","PERGUNTA VAZIA",IF(COUNTIFS(Plataformas!$A$2:$A$7,F831,Plataformas!$C$2:$C$7,"Sim")=0,"FORA DO PLANO",IF(COUNTIFS($B$2:B831,B831,$C$2:C831,C831,$F$2:F831,F831)&gt;1,"DUPLICADO","OK")))))))</f>
        <v/>
      </c>
    </row>
    <row r="832" ht="15" customHeight="1" s="22">
      <c r="A832" s="38" t="n"/>
      <c r="B832" s="52">
        <f>IF(A832="","",DATE(YEAR(A832),MONTH(A832),1))</f>
        <v/>
      </c>
      <c r="C832" s="37" t="n"/>
      <c r="D832" s="42">
        <f>IF(C832="","",IFERROR(INDEX(Perguntas!$B$2:$B$31,MATCH(C832,Perguntas!$A$2:$A$31,0)),"ID inválido"))</f>
        <v/>
      </c>
      <c r="E832" s="42">
        <f>IF(C832="","",IFERROR(INDEX(Perguntas!$C$2:$C$31,MATCH(C832,Perguntas!$A$2:$A$31,0)),""))</f>
        <v/>
      </c>
      <c r="F832" s="37" t="n"/>
      <c r="G832" s="37" t="n"/>
      <c r="H832" s="53" t="n"/>
      <c r="I832" s="53" t="n"/>
      <c r="J832" s="37" t="n"/>
      <c r="K832" s="53" t="n"/>
      <c r="L832" s="53" t="n"/>
      <c r="M832" s="53" t="n"/>
      <c r="N832" s="54" t="n"/>
      <c r="O832" s="55">
        <f>IF(COUNTA(A832,C832,F832,G832)=0,"",IF(OR(A832="",C832="",F832="",G832=""),"INCOMPLETO",IF(COUNTIF(Perguntas!$A$2:$A$31,C832)=0,"ID INVÁLIDO",IF(COUNTIF(Perguntas!$A$22:$A$31,C832)&gt;0,"EXTRA",IF(INDEX(Perguntas!$C$2:$C$21,MATCH(C832,Perguntas!$A$2:$A$21,0))="","PERGUNTA VAZIA",IF(COUNTIFS(Plataformas!$A$2:$A$7,F832,Plataformas!$C$2:$C$7,"Sim")=0,"FORA DO PLANO",IF(COUNTIFS($B$2:B832,B832,$C$2:C832,C832,$F$2:F832,F832)&gt;1,"DUPLICADO","OK")))))))</f>
        <v/>
      </c>
    </row>
    <row r="833" ht="15" customHeight="1" s="22">
      <c r="A833" s="38" t="n"/>
      <c r="B833" s="56">
        <f>IF(A833="","",DATE(YEAR(A833),MONTH(A833),1))</f>
        <v/>
      </c>
      <c r="C833" s="37" t="n"/>
      <c r="D833" s="43">
        <f>IF(C833="","",IFERROR(INDEX(Perguntas!$B$2:$B$31,MATCH(C833,Perguntas!$A$2:$A$31,0)),"ID inválido"))</f>
        <v/>
      </c>
      <c r="E833" s="43">
        <f>IF(C833="","",IFERROR(INDEX(Perguntas!$C$2:$C$31,MATCH(C833,Perguntas!$A$2:$A$31,0)),""))</f>
        <v/>
      </c>
      <c r="F833" s="37" t="n"/>
      <c r="G833" s="37" t="n"/>
      <c r="H833" s="53" t="n"/>
      <c r="I833" s="53" t="n"/>
      <c r="J833" s="37" t="n"/>
      <c r="K833" s="53" t="n"/>
      <c r="L833" s="53" t="n"/>
      <c r="M833" s="53" t="n"/>
      <c r="N833" s="54" t="n"/>
      <c r="O833" s="57">
        <f>IF(COUNTA(A833,C833,F833,G833)=0,"",IF(OR(A833="",C833="",F833="",G833=""),"INCOMPLETO",IF(COUNTIF(Perguntas!$A$2:$A$31,C833)=0,"ID INVÁLIDO",IF(COUNTIF(Perguntas!$A$22:$A$31,C833)&gt;0,"EXTRA",IF(INDEX(Perguntas!$C$2:$C$21,MATCH(C833,Perguntas!$A$2:$A$21,0))="","PERGUNTA VAZIA",IF(COUNTIFS(Plataformas!$A$2:$A$7,F833,Plataformas!$C$2:$C$7,"Sim")=0,"FORA DO PLANO",IF(COUNTIFS($B$2:B833,B833,$C$2:C833,C833,$F$2:F833,F833)&gt;1,"DUPLICADO","OK")))))))</f>
        <v/>
      </c>
    </row>
    <row r="834" ht="15" customHeight="1" s="22">
      <c r="A834" s="38" t="n"/>
      <c r="B834" s="52">
        <f>IF(A834="","",DATE(YEAR(A834),MONTH(A834),1))</f>
        <v/>
      </c>
      <c r="C834" s="37" t="n"/>
      <c r="D834" s="42">
        <f>IF(C834="","",IFERROR(INDEX(Perguntas!$B$2:$B$31,MATCH(C834,Perguntas!$A$2:$A$31,0)),"ID inválido"))</f>
        <v/>
      </c>
      <c r="E834" s="42">
        <f>IF(C834="","",IFERROR(INDEX(Perguntas!$C$2:$C$31,MATCH(C834,Perguntas!$A$2:$A$31,0)),""))</f>
        <v/>
      </c>
      <c r="F834" s="37" t="n"/>
      <c r="G834" s="37" t="n"/>
      <c r="H834" s="53" t="n"/>
      <c r="I834" s="53" t="n"/>
      <c r="J834" s="37" t="n"/>
      <c r="K834" s="53" t="n"/>
      <c r="L834" s="53" t="n"/>
      <c r="M834" s="53" t="n"/>
      <c r="N834" s="54" t="n"/>
      <c r="O834" s="55">
        <f>IF(COUNTA(A834,C834,F834,G834)=0,"",IF(OR(A834="",C834="",F834="",G834=""),"INCOMPLETO",IF(COUNTIF(Perguntas!$A$2:$A$31,C834)=0,"ID INVÁLIDO",IF(COUNTIF(Perguntas!$A$22:$A$31,C834)&gt;0,"EXTRA",IF(INDEX(Perguntas!$C$2:$C$21,MATCH(C834,Perguntas!$A$2:$A$21,0))="","PERGUNTA VAZIA",IF(COUNTIFS(Plataformas!$A$2:$A$7,F834,Plataformas!$C$2:$C$7,"Sim")=0,"FORA DO PLANO",IF(COUNTIFS($B$2:B834,B834,$C$2:C834,C834,$F$2:F834,F834)&gt;1,"DUPLICADO","OK")))))))</f>
        <v/>
      </c>
    </row>
    <row r="835" ht="15" customHeight="1" s="22">
      <c r="A835" s="38" t="n"/>
      <c r="B835" s="56">
        <f>IF(A835="","",DATE(YEAR(A835),MONTH(A835),1))</f>
        <v/>
      </c>
      <c r="C835" s="37" t="n"/>
      <c r="D835" s="43">
        <f>IF(C835="","",IFERROR(INDEX(Perguntas!$B$2:$B$31,MATCH(C835,Perguntas!$A$2:$A$31,0)),"ID inválido"))</f>
        <v/>
      </c>
      <c r="E835" s="43">
        <f>IF(C835="","",IFERROR(INDEX(Perguntas!$C$2:$C$31,MATCH(C835,Perguntas!$A$2:$A$31,0)),""))</f>
        <v/>
      </c>
      <c r="F835" s="37" t="n"/>
      <c r="G835" s="37" t="n"/>
      <c r="H835" s="53" t="n"/>
      <c r="I835" s="53" t="n"/>
      <c r="J835" s="37" t="n"/>
      <c r="K835" s="53" t="n"/>
      <c r="L835" s="53" t="n"/>
      <c r="M835" s="53" t="n"/>
      <c r="N835" s="54" t="n"/>
      <c r="O835" s="57">
        <f>IF(COUNTA(A835,C835,F835,G835)=0,"",IF(OR(A835="",C835="",F835="",G835=""),"INCOMPLETO",IF(COUNTIF(Perguntas!$A$2:$A$31,C835)=0,"ID INVÁLIDO",IF(COUNTIF(Perguntas!$A$22:$A$31,C835)&gt;0,"EXTRA",IF(INDEX(Perguntas!$C$2:$C$21,MATCH(C835,Perguntas!$A$2:$A$21,0))="","PERGUNTA VAZIA",IF(COUNTIFS(Plataformas!$A$2:$A$7,F835,Plataformas!$C$2:$C$7,"Sim")=0,"FORA DO PLANO",IF(COUNTIFS($B$2:B835,B835,$C$2:C835,C835,$F$2:F835,F835)&gt;1,"DUPLICADO","OK")))))))</f>
        <v/>
      </c>
    </row>
    <row r="836" ht="15" customHeight="1" s="22">
      <c r="A836" s="38" t="n"/>
      <c r="B836" s="52">
        <f>IF(A836="","",DATE(YEAR(A836),MONTH(A836),1))</f>
        <v/>
      </c>
      <c r="C836" s="37" t="n"/>
      <c r="D836" s="42">
        <f>IF(C836="","",IFERROR(INDEX(Perguntas!$B$2:$B$31,MATCH(C836,Perguntas!$A$2:$A$31,0)),"ID inválido"))</f>
        <v/>
      </c>
      <c r="E836" s="42">
        <f>IF(C836="","",IFERROR(INDEX(Perguntas!$C$2:$C$31,MATCH(C836,Perguntas!$A$2:$A$31,0)),""))</f>
        <v/>
      </c>
      <c r="F836" s="37" t="n"/>
      <c r="G836" s="37" t="n"/>
      <c r="H836" s="53" t="n"/>
      <c r="I836" s="53" t="n"/>
      <c r="J836" s="37" t="n"/>
      <c r="K836" s="53" t="n"/>
      <c r="L836" s="53" t="n"/>
      <c r="M836" s="53" t="n"/>
      <c r="N836" s="54" t="n"/>
      <c r="O836" s="55">
        <f>IF(COUNTA(A836,C836,F836,G836)=0,"",IF(OR(A836="",C836="",F836="",G836=""),"INCOMPLETO",IF(COUNTIF(Perguntas!$A$2:$A$31,C836)=0,"ID INVÁLIDO",IF(COUNTIF(Perguntas!$A$22:$A$31,C836)&gt;0,"EXTRA",IF(INDEX(Perguntas!$C$2:$C$21,MATCH(C836,Perguntas!$A$2:$A$21,0))="","PERGUNTA VAZIA",IF(COUNTIFS(Plataformas!$A$2:$A$7,F836,Plataformas!$C$2:$C$7,"Sim")=0,"FORA DO PLANO",IF(COUNTIFS($B$2:B836,B836,$C$2:C836,C836,$F$2:F836,F836)&gt;1,"DUPLICADO","OK")))))))</f>
        <v/>
      </c>
    </row>
    <row r="837" ht="15" customHeight="1" s="22">
      <c r="A837" s="38" t="n"/>
      <c r="B837" s="56">
        <f>IF(A837="","",DATE(YEAR(A837),MONTH(A837),1))</f>
        <v/>
      </c>
      <c r="C837" s="37" t="n"/>
      <c r="D837" s="43">
        <f>IF(C837="","",IFERROR(INDEX(Perguntas!$B$2:$B$31,MATCH(C837,Perguntas!$A$2:$A$31,0)),"ID inválido"))</f>
        <v/>
      </c>
      <c r="E837" s="43">
        <f>IF(C837="","",IFERROR(INDEX(Perguntas!$C$2:$C$31,MATCH(C837,Perguntas!$A$2:$A$31,0)),""))</f>
        <v/>
      </c>
      <c r="F837" s="37" t="n"/>
      <c r="G837" s="37" t="n"/>
      <c r="H837" s="53" t="n"/>
      <c r="I837" s="53" t="n"/>
      <c r="J837" s="37" t="n"/>
      <c r="K837" s="53" t="n"/>
      <c r="L837" s="53" t="n"/>
      <c r="M837" s="53" t="n"/>
      <c r="N837" s="54" t="n"/>
      <c r="O837" s="57">
        <f>IF(COUNTA(A837,C837,F837,G837)=0,"",IF(OR(A837="",C837="",F837="",G837=""),"INCOMPLETO",IF(COUNTIF(Perguntas!$A$2:$A$31,C837)=0,"ID INVÁLIDO",IF(COUNTIF(Perguntas!$A$22:$A$31,C837)&gt;0,"EXTRA",IF(INDEX(Perguntas!$C$2:$C$21,MATCH(C837,Perguntas!$A$2:$A$21,0))="","PERGUNTA VAZIA",IF(COUNTIFS(Plataformas!$A$2:$A$7,F837,Plataformas!$C$2:$C$7,"Sim")=0,"FORA DO PLANO",IF(COUNTIFS($B$2:B837,B837,$C$2:C837,C837,$F$2:F837,F837)&gt;1,"DUPLICADO","OK")))))))</f>
        <v/>
      </c>
    </row>
    <row r="838" ht="15" customHeight="1" s="22">
      <c r="A838" s="38" t="n"/>
      <c r="B838" s="52">
        <f>IF(A838="","",DATE(YEAR(A838),MONTH(A838),1))</f>
        <v/>
      </c>
      <c r="C838" s="37" t="n"/>
      <c r="D838" s="42">
        <f>IF(C838="","",IFERROR(INDEX(Perguntas!$B$2:$B$31,MATCH(C838,Perguntas!$A$2:$A$31,0)),"ID inválido"))</f>
        <v/>
      </c>
      <c r="E838" s="42">
        <f>IF(C838="","",IFERROR(INDEX(Perguntas!$C$2:$C$31,MATCH(C838,Perguntas!$A$2:$A$31,0)),""))</f>
        <v/>
      </c>
      <c r="F838" s="37" t="n"/>
      <c r="G838" s="37" t="n"/>
      <c r="H838" s="53" t="n"/>
      <c r="I838" s="53" t="n"/>
      <c r="J838" s="37" t="n"/>
      <c r="K838" s="53" t="n"/>
      <c r="L838" s="53" t="n"/>
      <c r="M838" s="53" t="n"/>
      <c r="N838" s="54" t="n"/>
      <c r="O838" s="55">
        <f>IF(COUNTA(A838,C838,F838,G838)=0,"",IF(OR(A838="",C838="",F838="",G838=""),"INCOMPLETO",IF(COUNTIF(Perguntas!$A$2:$A$31,C838)=0,"ID INVÁLIDO",IF(COUNTIF(Perguntas!$A$22:$A$31,C838)&gt;0,"EXTRA",IF(INDEX(Perguntas!$C$2:$C$21,MATCH(C838,Perguntas!$A$2:$A$21,0))="","PERGUNTA VAZIA",IF(COUNTIFS(Plataformas!$A$2:$A$7,F838,Plataformas!$C$2:$C$7,"Sim")=0,"FORA DO PLANO",IF(COUNTIFS($B$2:B838,B838,$C$2:C838,C838,$F$2:F838,F838)&gt;1,"DUPLICADO","OK")))))))</f>
        <v/>
      </c>
    </row>
    <row r="839" ht="15" customHeight="1" s="22">
      <c r="A839" s="38" t="n"/>
      <c r="B839" s="56">
        <f>IF(A839="","",DATE(YEAR(A839),MONTH(A839),1))</f>
        <v/>
      </c>
      <c r="C839" s="37" t="n"/>
      <c r="D839" s="43">
        <f>IF(C839="","",IFERROR(INDEX(Perguntas!$B$2:$B$31,MATCH(C839,Perguntas!$A$2:$A$31,0)),"ID inválido"))</f>
        <v/>
      </c>
      <c r="E839" s="43">
        <f>IF(C839="","",IFERROR(INDEX(Perguntas!$C$2:$C$31,MATCH(C839,Perguntas!$A$2:$A$31,0)),""))</f>
        <v/>
      </c>
      <c r="F839" s="37" t="n"/>
      <c r="G839" s="37" t="n"/>
      <c r="H839" s="53" t="n"/>
      <c r="I839" s="53" t="n"/>
      <c r="J839" s="37" t="n"/>
      <c r="K839" s="53" t="n"/>
      <c r="L839" s="53" t="n"/>
      <c r="M839" s="53" t="n"/>
      <c r="N839" s="54" t="n"/>
      <c r="O839" s="57">
        <f>IF(COUNTA(A839,C839,F839,G839)=0,"",IF(OR(A839="",C839="",F839="",G839=""),"INCOMPLETO",IF(COUNTIF(Perguntas!$A$2:$A$31,C839)=0,"ID INVÁLIDO",IF(COUNTIF(Perguntas!$A$22:$A$31,C839)&gt;0,"EXTRA",IF(INDEX(Perguntas!$C$2:$C$21,MATCH(C839,Perguntas!$A$2:$A$21,0))="","PERGUNTA VAZIA",IF(COUNTIFS(Plataformas!$A$2:$A$7,F839,Plataformas!$C$2:$C$7,"Sim")=0,"FORA DO PLANO",IF(COUNTIFS($B$2:B839,B839,$C$2:C839,C839,$F$2:F839,F839)&gt;1,"DUPLICADO","OK")))))))</f>
        <v/>
      </c>
    </row>
    <row r="840" ht="15" customHeight="1" s="22">
      <c r="A840" s="38" t="n"/>
      <c r="B840" s="52">
        <f>IF(A840="","",DATE(YEAR(A840),MONTH(A840),1))</f>
        <v/>
      </c>
      <c r="C840" s="37" t="n"/>
      <c r="D840" s="42">
        <f>IF(C840="","",IFERROR(INDEX(Perguntas!$B$2:$B$31,MATCH(C840,Perguntas!$A$2:$A$31,0)),"ID inválido"))</f>
        <v/>
      </c>
      <c r="E840" s="42">
        <f>IF(C840="","",IFERROR(INDEX(Perguntas!$C$2:$C$31,MATCH(C840,Perguntas!$A$2:$A$31,0)),""))</f>
        <v/>
      </c>
      <c r="F840" s="37" t="n"/>
      <c r="G840" s="37" t="n"/>
      <c r="H840" s="53" t="n"/>
      <c r="I840" s="53" t="n"/>
      <c r="J840" s="37" t="n"/>
      <c r="K840" s="53" t="n"/>
      <c r="L840" s="53" t="n"/>
      <c r="M840" s="53" t="n"/>
      <c r="N840" s="54" t="n"/>
      <c r="O840" s="55">
        <f>IF(COUNTA(A840,C840,F840,G840)=0,"",IF(OR(A840="",C840="",F840="",G840=""),"INCOMPLETO",IF(COUNTIF(Perguntas!$A$2:$A$31,C840)=0,"ID INVÁLIDO",IF(COUNTIF(Perguntas!$A$22:$A$31,C840)&gt;0,"EXTRA",IF(INDEX(Perguntas!$C$2:$C$21,MATCH(C840,Perguntas!$A$2:$A$21,0))="","PERGUNTA VAZIA",IF(COUNTIFS(Plataformas!$A$2:$A$7,F840,Plataformas!$C$2:$C$7,"Sim")=0,"FORA DO PLANO",IF(COUNTIFS($B$2:B840,B840,$C$2:C840,C840,$F$2:F840,F840)&gt;1,"DUPLICADO","OK")))))))</f>
        <v/>
      </c>
    </row>
    <row r="841" ht="15" customHeight="1" s="22">
      <c r="A841" s="38" t="n"/>
      <c r="B841" s="56">
        <f>IF(A841="","",DATE(YEAR(A841),MONTH(A841),1))</f>
        <v/>
      </c>
      <c r="C841" s="37" t="n"/>
      <c r="D841" s="43">
        <f>IF(C841="","",IFERROR(INDEX(Perguntas!$B$2:$B$31,MATCH(C841,Perguntas!$A$2:$A$31,0)),"ID inválido"))</f>
        <v/>
      </c>
      <c r="E841" s="43">
        <f>IF(C841="","",IFERROR(INDEX(Perguntas!$C$2:$C$31,MATCH(C841,Perguntas!$A$2:$A$31,0)),""))</f>
        <v/>
      </c>
      <c r="F841" s="37" t="n"/>
      <c r="G841" s="37" t="n"/>
      <c r="H841" s="53" t="n"/>
      <c r="I841" s="53" t="n"/>
      <c r="J841" s="37" t="n"/>
      <c r="K841" s="53" t="n"/>
      <c r="L841" s="53" t="n"/>
      <c r="M841" s="53" t="n"/>
      <c r="N841" s="54" t="n"/>
      <c r="O841" s="57">
        <f>IF(COUNTA(A841,C841,F841,G841)=0,"",IF(OR(A841="",C841="",F841="",G841=""),"INCOMPLETO",IF(COUNTIF(Perguntas!$A$2:$A$31,C841)=0,"ID INVÁLIDO",IF(COUNTIF(Perguntas!$A$22:$A$31,C841)&gt;0,"EXTRA",IF(INDEX(Perguntas!$C$2:$C$21,MATCH(C841,Perguntas!$A$2:$A$21,0))="","PERGUNTA VAZIA",IF(COUNTIFS(Plataformas!$A$2:$A$7,F841,Plataformas!$C$2:$C$7,"Sim")=0,"FORA DO PLANO",IF(COUNTIFS($B$2:B841,B841,$C$2:C841,C841,$F$2:F841,F841)&gt;1,"DUPLICADO","OK")))))))</f>
        <v/>
      </c>
    </row>
    <row r="842" ht="15" customHeight="1" s="22">
      <c r="A842" s="38" t="n"/>
      <c r="B842" s="52">
        <f>IF(A842="","",DATE(YEAR(A842),MONTH(A842),1))</f>
        <v/>
      </c>
      <c r="C842" s="37" t="n"/>
      <c r="D842" s="42">
        <f>IF(C842="","",IFERROR(INDEX(Perguntas!$B$2:$B$31,MATCH(C842,Perguntas!$A$2:$A$31,0)),"ID inválido"))</f>
        <v/>
      </c>
      <c r="E842" s="42">
        <f>IF(C842="","",IFERROR(INDEX(Perguntas!$C$2:$C$31,MATCH(C842,Perguntas!$A$2:$A$31,0)),""))</f>
        <v/>
      </c>
      <c r="F842" s="37" t="n"/>
      <c r="G842" s="37" t="n"/>
      <c r="H842" s="53" t="n"/>
      <c r="I842" s="53" t="n"/>
      <c r="J842" s="37" t="n"/>
      <c r="K842" s="53" t="n"/>
      <c r="L842" s="53" t="n"/>
      <c r="M842" s="53" t="n"/>
      <c r="N842" s="54" t="n"/>
      <c r="O842" s="55">
        <f>IF(COUNTA(A842,C842,F842,G842)=0,"",IF(OR(A842="",C842="",F842="",G842=""),"INCOMPLETO",IF(COUNTIF(Perguntas!$A$2:$A$31,C842)=0,"ID INVÁLIDO",IF(COUNTIF(Perguntas!$A$22:$A$31,C842)&gt;0,"EXTRA",IF(INDEX(Perguntas!$C$2:$C$21,MATCH(C842,Perguntas!$A$2:$A$21,0))="","PERGUNTA VAZIA",IF(COUNTIFS(Plataformas!$A$2:$A$7,F842,Plataformas!$C$2:$C$7,"Sim")=0,"FORA DO PLANO",IF(COUNTIFS($B$2:B842,B842,$C$2:C842,C842,$F$2:F842,F842)&gt;1,"DUPLICADO","OK")))))))</f>
        <v/>
      </c>
    </row>
    <row r="843" ht="15" customHeight="1" s="22">
      <c r="A843" s="38" t="n"/>
      <c r="B843" s="56">
        <f>IF(A843="","",DATE(YEAR(A843),MONTH(A843),1))</f>
        <v/>
      </c>
      <c r="C843" s="37" t="n"/>
      <c r="D843" s="43">
        <f>IF(C843="","",IFERROR(INDEX(Perguntas!$B$2:$B$31,MATCH(C843,Perguntas!$A$2:$A$31,0)),"ID inválido"))</f>
        <v/>
      </c>
      <c r="E843" s="43">
        <f>IF(C843="","",IFERROR(INDEX(Perguntas!$C$2:$C$31,MATCH(C843,Perguntas!$A$2:$A$31,0)),""))</f>
        <v/>
      </c>
      <c r="F843" s="37" t="n"/>
      <c r="G843" s="37" t="n"/>
      <c r="H843" s="53" t="n"/>
      <c r="I843" s="53" t="n"/>
      <c r="J843" s="37" t="n"/>
      <c r="K843" s="53" t="n"/>
      <c r="L843" s="53" t="n"/>
      <c r="M843" s="53" t="n"/>
      <c r="N843" s="54" t="n"/>
      <c r="O843" s="57">
        <f>IF(COUNTA(A843,C843,F843,G843)=0,"",IF(OR(A843="",C843="",F843="",G843=""),"INCOMPLETO",IF(COUNTIF(Perguntas!$A$2:$A$31,C843)=0,"ID INVÁLIDO",IF(COUNTIF(Perguntas!$A$22:$A$31,C843)&gt;0,"EXTRA",IF(INDEX(Perguntas!$C$2:$C$21,MATCH(C843,Perguntas!$A$2:$A$21,0))="","PERGUNTA VAZIA",IF(COUNTIFS(Plataformas!$A$2:$A$7,F843,Plataformas!$C$2:$C$7,"Sim")=0,"FORA DO PLANO",IF(COUNTIFS($B$2:B843,B843,$C$2:C843,C843,$F$2:F843,F843)&gt;1,"DUPLICADO","OK")))))))</f>
        <v/>
      </c>
    </row>
    <row r="844" ht="15" customHeight="1" s="22">
      <c r="A844" s="38" t="n"/>
      <c r="B844" s="52">
        <f>IF(A844="","",DATE(YEAR(A844),MONTH(A844),1))</f>
        <v/>
      </c>
      <c r="C844" s="37" t="n"/>
      <c r="D844" s="42">
        <f>IF(C844="","",IFERROR(INDEX(Perguntas!$B$2:$B$31,MATCH(C844,Perguntas!$A$2:$A$31,0)),"ID inválido"))</f>
        <v/>
      </c>
      <c r="E844" s="42">
        <f>IF(C844="","",IFERROR(INDEX(Perguntas!$C$2:$C$31,MATCH(C844,Perguntas!$A$2:$A$31,0)),""))</f>
        <v/>
      </c>
      <c r="F844" s="37" t="n"/>
      <c r="G844" s="37" t="n"/>
      <c r="H844" s="53" t="n"/>
      <c r="I844" s="53" t="n"/>
      <c r="J844" s="37" t="n"/>
      <c r="K844" s="53" t="n"/>
      <c r="L844" s="53" t="n"/>
      <c r="M844" s="53" t="n"/>
      <c r="N844" s="54" t="n"/>
      <c r="O844" s="55">
        <f>IF(COUNTA(A844,C844,F844,G844)=0,"",IF(OR(A844="",C844="",F844="",G844=""),"INCOMPLETO",IF(COUNTIF(Perguntas!$A$2:$A$31,C844)=0,"ID INVÁLIDO",IF(COUNTIF(Perguntas!$A$22:$A$31,C844)&gt;0,"EXTRA",IF(INDEX(Perguntas!$C$2:$C$21,MATCH(C844,Perguntas!$A$2:$A$21,0))="","PERGUNTA VAZIA",IF(COUNTIFS(Plataformas!$A$2:$A$7,F844,Plataformas!$C$2:$C$7,"Sim")=0,"FORA DO PLANO",IF(COUNTIFS($B$2:B844,B844,$C$2:C844,C844,$F$2:F844,F844)&gt;1,"DUPLICADO","OK")))))))</f>
        <v/>
      </c>
    </row>
    <row r="845" ht="15" customHeight="1" s="22">
      <c r="A845" s="38" t="n"/>
      <c r="B845" s="56">
        <f>IF(A845="","",DATE(YEAR(A845),MONTH(A845),1))</f>
        <v/>
      </c>
      <c r="C845" s="37" t="n"/>
      <c r="D845" s="43">
        <f>IF(C845="","",IFERROR(INDEX(Perguntas!$B$2:$B$31,MATCH(C845,Perguntas!$A$2:$A$31,0)),"ID inválido"))</f>
        <v/>
      </c>
      <c r="E845" s="43">
        <f>IF(C845="","",IFERROR(INDEX(Perguntas!$C$2:$C$31,MATCH(C845,Perguntas!$A$2:$A$31,0)),""))</f>
        <v/>
      </c>
      <c r="F845" s="37" t="n"/>
      <c r="G845" s="37" t="n"/>
      <c r="H845" s="53" t="n"/>
      <c r="I845" s="53" t="n"/>
      <c r="J845" s="37" t="n"/>
      <c r="K845" s="53" t="n"/>
      <c r="L845" s="53" t="n"/>
      <c r="M845" s="53" t="n"/>
      <c r="N845" s="54" t="n"/>
      <c r="O845" s="57">
        <f>IF(COUNTA(A845,C845,F845,G845)=0,"",IF(OR(A845="",C845="",F845="",G845=""),"INCOMPLETO",IF(COUNTIF(Perguntas!$A$2:$A$31,C845)=0,"ID INVÁLIDO",IF(COUNTIF(Perguntas!$A$22:$A$31,C845)&gt;0,"EXTRA",IF(INDEX(Perguntas!$C$2:$C$21,MATCH(C845,Perguntas!$A$2:$A$21,0))="","PERGUNTA VAZIA",IF(COUNTIFS(Plataformas!$A$2:$A$7,F845,Plataformas!$C$2:$C$7,"Sim")=0,"FORA DO PLANO",IF(COUNTIFS($B$2:B845,B845,$C$2:C845,C845,$F$2:F845,F845)&gt;1,"DUPLICADO","OK")))))))</f>
        <v/>
      </c>
    </row>
    <row r="846" ht="15" customHeight="1" s="22">
      <c r="A846" s="38" t="n"/>
      <c r="B846" s="52">
        <f>IF(A846="","",DATE(YEAR(A846),MONTH(A846),1))</f>
        <v/>
      </c>
      <c r="C846" s="37" t="n"/>
      <c r="D846" s="42">
        <f>IF(C846="","",IFERROR(INDEX(Perguntas!$B$2:$B$31,MATCH(C846,Perguntas!$A$2:$A$31,0)),"ID inválido"))</f>
        <v/>
      </c>
      <c r="E846" s="42">
        <f>IF(C846="","",IFERROR(INDEX(Perguntas!$C$2:$C$31,MATCH(C846,Perguntas!$A$2:$A$31,0)),""))</f>
        <v/>
      </c>
      <c r="F846" s="37" t="n"/>
      <c r="G846" s="37" t="n"/>
      <c r="H846" s="53" t="n"/>
      <c r="I846" s="53" t="n"/>
      <c r="J846" s="37" t="n"/>
      <c r="K846" s="53" t="n"/>
      <c r="L846" s="53" t="n"/>
      <c r="M846" s="53" t="n"/>
      <c r="N846" s="54" t="n"/>
      <c r="O846" s="55">
        <f>IF(COUNTA(A846,C846,F846,G846)=0,"",IF(OR(A846="",C846="",F846="",G846=""),"INCOMPLETO",IF(COUNTIF(Perguntas!$A$2:$A$31,C846)=0,"ID INVÁLIDO",IF(COUNTIF(Perguntas!$A$22:$A$31,C846)&gt;0,"EXTRA",IF(INDEX(Perguntas!$C$2:$C$21,MATCH(C846,Perguntas!$A$2:$A$21,0))="","PERGUNTA VAZIA",IF(COUNTIFS(Plataformas!$A$2:$A$7,F846,Plataformas!$C$2:$C$7,"Sim")=0,"FORA DO PLANO",IF(COUNTIFS($B$2:B846,B846,$C$2:C846,C846,$F$2:F846,F846)&gt;1,"DUPLICADO","OK")))))))</f>
        <v/>
      </c>
    </row>
    <row r="847" ht="15" customHeight="1" s="22">
      <c r="A847" s="38" t="n"/>
      <c r="B847" s="56">
        <f>IF(A847="","",DATE(YEAR(A847),MONTH(A847),1))</f>
        <v/>
      </c>
      <c r="C847" s="37" t="n"/>
      <c r="D847" s="43">
        <f>IF(C847="","",IFERROR(INDEX(Perguntas!$B$2:$B$31,MATCH(C847,Perguntas!$A$2:$A$31,0)),"ID inválido"))</f>
        <v/>
      </c>
      <c r="E847" s="43">
        <f>IF(C847="","",IFERROR(INDEX(Perguntas!$C$2:$C$31,MATCH(C847,Perguntas!$A$2:$A$31,0)),""))</f>
        <v/>
      </c>
      <c r="F847" s="37" t="n"/>
      <c r="G847" s="37" t="n"/>
      <c r="H847" s="53" t="n"/>
      <c r="I847" s="53" t="n"/>
      <c r="J847" s="37" t="n"/>
      <c r="K847" s="53" t="n"/>
      <c r="L847" s="53" t="n"/>
      <c r="M847" s="53" t="n"/>
      <c r="N847" s="54" t="n"/>
      <c r="O847" s="57">
        <f>IF(COUNTA(A847,C847,F847,G847)=0,"",IF(OR(A847="",C847="",F847="",G847=""),"INCOMPLETO",IF(COUNTIF(Perguntas!$A$2:$A$31,C847)=0,"ID INVÁLIDO",IF(COUNTIF(Perguntas!$A$22:$A$31,C847)&gt;0,"EXTRA",IF(INDEX(Perguntas!$C$2:$C$21,MATCH(C847,Perguntas!$A$2:$A$21,0))="","PERGUNTA VAZIA",IF(COUNTIFS(Plataformas!$A$2:$A$7,F847,Plataformas!$C$2:$C$7,"Sim")=0,"FORA DO PLANO",IF(COUNTIFS($B$2:B847,B847,$C$2:C847,C847,$F$2:F847,F847)&gt;1,"DUPLICADO","OK")))))))</f>
        <v/>
      </c>
    </row>
    <row r="848" ht="15" customHeight="1" s="22">
      <c r="A848" s="38" t="n"/>
      <c r="B848" s="52">
        <f>IF(A848="","",DATE(YEAR(A848),MONTH(A848),1))</f>
        <v/>
      </c>
      <c r="C848" s="37" t="n"/>
      <c r="D848" s="42">
        <f>IF(C848="","",IFERROR(INDEX(Perguntas!$B$2:$B$31,MATCH(C848,Perguntas!$A$2:$A$31,0)),"ID inválido"))</f>
        <v/>
      </c>
      <c r="E848" s="42">
        <f>IF(C848="","",IFERROR(INDEX(Perguntas!$C$2:$C$31,MATCH(C848,Perguntas!$A$2:$A$31,0)),""))</f>
        <v/>
      </c>
      <c r="F848" s="37" t="n"/>
      <c r="G848" s="37" t="n"/>
      <c r="H848" s="53" t="n"/>
      <c r="I848" s="53" t="n"/>
      <c r="J848" s="37" t="n"/>
      <c r="K848" s="53" t="n"/>
      <c r="L848" s="53" t="n"/>
      <c r="M848" s="53" t="n"/>
      <c r="N848" s="54" t="n"/>
      <c r="O848" s="55">
        <f>IF(COUNTA(A848,C848,F848,G848)=0,"",IF(OR(A848="",C848="",F848="",G848=""),"INCOMPLETO",IF(COUNTIF(Perguntas!$A$2:$A$31,C848)=0,"ID INVÁLIDO",IF(COUNTIF(Perguntas!$A$22:$A$31,C848)&gt;0,"EXTRA",IF(INDEX(Perguntas!$C$2:$C$21,MATCH(C848,Perguntas!$A$2:$A$21,0))="","PERGUNTA VAZIA",IF(COUNTIFS(Plataformas!$A$2:$A$7,F848,Plataformas!$C$2:$C$7,"Sim")=0,"FORA DO PLANO",IF(COUNTIFS($B$2:B848,B848,$C$2:C848,C848,$F$2:F848,F848)&gt;1,"DUPLICADO","OK")))))))</f>
        <v/>
      </c>
    </row>
    <row r="849" ht="15" customHeight="1" s="22">
      <c r="A849" s="38" t="n"/>
      <c r="B849" s="56">
        <f>IF(A849="","",DATE(YEAR(A849),MONTH(A849),1))</f>
        <v/>
      </c>
      <c r="C849" s="37" t="n"/>
      <c r="D849" s="43">
        <f>IF(C849="","",IFERROR(INDEX(Perguntas!$B$2:$B$31,MATCH(C849,Perguntas!$A$2:$A$31,0)),"ID inválido"))</f>
        <v/>
      </c>
      <c r="E849" s="43">
        <f>IF(C849="","",IFERROR(INDEX(Perguntas!$C$2:$C$31,MATCH(C849,Perguntas!$A$2:$A$31,0)),""))</f>
        <v/>
      </c>
      <c r="F849" s="37" t="n"/>
      <c r="G849" s="37" t="n"/>
      <c r="H849" s="53" t="n"/>
      <c r="I849" s="53" t="n"/>
      <c r="J849" s="37" t="n"/>
      <c r="K849" s="53" t="n"/>
      <c r="L849" s="53" t="n"/>
      <c r="M849" s="53" t="n"/>
      <c r="N849" s="54" t="n"/>
      <c r="O849" s="57">
        <f>IF(COUNTA(A849,C849,F849,G849)=0,"",IF(OR(A849="",C849="",F849="",G849=""),"INCOMPLETO",IF(COUNTIF(Perguntas!$A$2:$A$31,C849)=0,"ID INVÁLIDO",IF(COUNTIF(Perguntas!$A$22:$A$31,C849)&gt;0,"EXTRA",IF(INDEX(Perguntas!$C$2:$C$21,MATCH(C849,Perguntas!$A$2:$A$21,0))="","PERGUNTA VAZIA",IF(COUNTIFS(Plataformas!$A$2:$A$7,F849,Plataformas!$C$2:$C$7,"Sim")=0,"FORA DO PLANO",IF(COUNTIFS($B$2:B849,B849,$C$2:C849,C849,$F$2:F849,F849)&gt;1,"DUPLICADO","OK")))))))</f>
        <v/>
      </c>
    </row>
    <row r="850" ht="15" customHeight="1" s="22">
      <c r="A850" s="38" t="n"/>
      <c r="B850" s="52">
        <f>IF(A850="","",DATE(YEAR(A850),MONTH(A850),1))</f>
        <v/>
      </c>
      <c r="C850" s="37" t="n"/>
      <c r="D850" s="42">
        <f>IF(C850="","",IFERROR(INDEX(Perguntas!$B$2:$B$31,MATCH(C850,Perguntas!$A$2:$A$31,0)),"ID inválido"))</f>
        <v/>
      </c>
      <c r="E850" s="42">
        <f>IF(C850="","",IFERROR(INDEX(Perguntas!$C$2:$C$31,MATCH(C850,Perguntas!$A$2:$A$31,0)),""))</f>
        <v/>
      </c>
      <c r="F850" s="37" t="n"/>
      <c r="G850" s="37" t="n"/>
      <c r="H850" s="53" t="n"/>
      <c r="I850" s="53" t="n"/>
      <c r="J850" s="37" t="n"/>
      <c r="K850" s="53" t="n"/>
      <c r="L850" s="53" t="n"/>
      <c r="M850" s="53" t="n"/>
      <c r="N850" s="54" t="n"/>
      <c r="O850" s="55">
        <f>IF(COUNTA(A850,C850,F850,G850)=0,"",IF(OR(A850="",C850="",F850="",G850=""),"INCOMPLETO",IF(COUNTIF(Perguntas!$A$2:$A$31,C850)=0,"ID INVÁLIDO",IF(COUNTIF(Perguntas!$A$22:$A$31,C850)&gt;0,"EXTRA",IF(INDEX(Perguntas!$C$2:$C$21,MATCH(C850,Perguntas!$A$2:$A$21,0))="","PERGUNTA VAZIA",IF(COUNTIFS(Plataformas!$A$2:$A$7,F850,Plataformas!$C$2:$C$7,"Sim")=0,"FORA DO PLANO",IF(COUNTIFS($B$2:B850,B850,$C$2:C850,C850,$F$2:F850,F850)&gt;1,"DUPLICADO","OK")))))))</f>
        <v/>
      </c>
    </row>
    <row r="851" ht="15" customHeight="1" s="22">
      <c r="A851" s="38" t="n"/>
      <c r="B851" s="56">
        <f>IF(A851="","",DATE(YEAR(A851),MONTH(A851),1))</f>
        <v/>
      </c>
      <c r="C851" s="37" t="n"/>
      <c r="D851" s="43">
        <f>IF(C851="","",IFERROR(INDEX(Perguntas!$B$2:$B$31,MATCH(C851,Perguntas!$A$2:$A$31,0)),"ID inválido"))</f>
        <v/>
      </c>
      <c r="E851" s="43">
        <f>IF(C851="","",IFERROR(INDEX(Perguntas!$C$2:$C$31,MATCH(C851,Perguntas!$A$2:$A$31,0)),""))</f>
        <v/>
      </c>
      <c r="F851" s="37" t="n"/>
      <c r="G851" s="37" t="n"/>
      <c r="H851" s="53" t="n"/>
      <c r="I851" s="53" t="n"/>
      <c r="J851" s="37" t="n"/>
      <c r="K851" s="53" t="n"/>
      <c r="L851" s="53" t="n"/>
      <c r="M851" s="53" t="n"/>
      <c r="N851" s="54" t="n"/>
      <c r="O851" s="57">
        <f>IF(COUNTA(A851,C851,F851,G851)=0,"",IF(OR(A851="",C851="",F851="",G851=""),"INCOMPLETO",IF(COUNTIF(Perguntas!$A$2:$A$31,C851)=0,"ID INVÁLIDO",IF(COUNTIF(Perguntas!$A$22:$A$31,C851)&gt;0,"EXTRA",IF(INDEX(Perguntas!$C$2:$C$21,MATCH(C851,Perguntas!$A$2:$A$21,0))="","PERGUNTA VAZIA",IF(COUNTIFS(Plataformas!$A$2:$A$7,F851,Plataformas!$C$2:$C$7,"Sim")=0,"FORA DO PLANO",IF(COUNTIFS($B$2:B851,B851,$C$2:C851,C851,$F$2:F851,F851)&gt;1,"DUPLICADO","OK")))))))</f>
        <v/>
      </c>
    </row>
    <row r="852" ht="15" customHeight="1" s="22">
      <c r="A852" s="38" t="n"/>
      <c r="B852" s="52">
        <f>IF(A852="","",DATE(YEAR(A852),MONTH(A852),1))</f>
        <v/>
      </c>
      <c r="C852" s="37" t="n"/>
      <c r="D852" s="42">
        <f>IF(C852="","",IFERROR(INDEX(Perguntas!$B$2:$B$31,MATCH(C852,Perguntas!$A$2:$A$31,0)),"ID inválido"))</f>
        <v/>
      </c>
      <c r="E852" s="42">
        <f>IF(C852="","",IFERROR(INDEX(Perguntas!$C$2:$C$31,MATCH(C852,Perguntas!$A$2:$A$31,0)),""))</f>
        <v/>
      </c>
      <c r="F852" s="37" t="n"/>
      <c r="G852" s="37" t="n"/>
      <c r="H852" s="53" t="n"/>
      <c r="I852" s="53" t="n"/>
      <c r="J852" s="37" t="n"/>
      <c r="K852" s="53" t="n"/>
      <c r="L852" s="53" t="n"/>
      <c r="M852" s="53" t="n"/>
      <c r="N852" s="54" t="n"/>
      <c r="O852" s="55">
        <f>IF(COUNTA(A852,C852,F852,G852)=0,"",IF(OR(A852="",C852="",F852="",G852=""),"INCOMPLETO",IF(COUNTIF(Perguntas!$A$2:$A$31,C852)=0,"ID INVÁLIDO",IF(COUNTIF(Perguntas!$A$22:$A$31,C852)&gt;0,"EXTRA",IF(INDEX(Perguntas!$C$2:$C$21,MATCH(C852,Perguntas!$A$2:$A$21,0))="","PERGUNTA VAZIA",IF(COUNTIFS(Plataformas!$A$2:$A$7,F852,Plataformas!$C$2:$C$7,"Sim")=0,"FORA DO PLANO",IF(COUNTIFS($B$2:B852,B852,$C$2:C852,C852,$F$2:F852,F852)&gt;1,"DUPLICADO","OK")))))))</f>
        <v/>
      </c>
    </row>
    <row r="853" ht="15" customHeight="1" s="22">
      <c r="A853" s="38" t="n"/>
      <c r="B853" s="56">
        <f>IF(A853="","",DATE(YEAR(A853),MONTH(A853),1))</f>
        <v/>
      </c>
      <c r="C853" s="37" t="n"/>
      <c r="D853" s="43">
        <f>IF(C853="","",IFERROR(INDEX(Perguntas!$B$2:$B$31,MATCH(C853,Perguntas!$A$2:$A$31,0)),"ID inválido"))</f>
        <v/>
      </c>
      <c r="E853" s="43">
        <f>IF(C853="","",IFERROR(INDEX(Perguntas!$C$2:$C$31,MATCH(C853,Perguntas!$A$2:$A$31,0)),""))</f>
        <v/>
      </c>
      <c r="F853" s="37" t="n"/>
      <c r="G853" s="37" t="n"/>
      <c r="H853" s="53" t="n"/>
      <c r="I853" s="53" t="n"/>
      <c r="J853" s="37" t="n"/>
      <c r="K853" s="53" t="n"/>
      <c r="L853" s="53" t="n"/>
      <c r="M853" s="53" t="n"/>
      <c r="N853" s="54" t="n"/>
      <c r="O853" s="57">
        <f>IF(COUNTA(A853,C853,F853,G853)=0,"",IF(OR(A853="",C853="",F853="",G853=""),"INCOMPLETO",IF(COUNTIF(Perguntas!$A$2:$A$31,C853)=0,"ID INVÁLIDO",IF(COUNTIF(Perguntas!$A$22:$A$31,C853)&gt;0,"EXTRA",IF(INDEX(Perguntas!$C$2:$C$21,MATCH(C853,Perguntas!$A$2:$A$21,0))="","PERGUNTA VAZIA",IF(COUNTIFS(Plataformas!$A$2:$A$7,F853,Plataformas!$C$2:$C$7,"Sim")=0,"FORA DO PLANO",IF(COUNTIFS($B$2:B853,B853,$C$2:C853,C853,$F$2:F853,F853)&gt;1,"DUPLICADO","OK")))))))</f>
        <v/>
      </c>
    </row>
    <row r="854" ht="15" customHeight="1" s="22">
      <c r="A854" s="38" t="n"/>
      <c r="B854" s="52">
        <f>IF(A854="","",DATE(YEAR(A854),MONTH(A854),1))</f>
        <v/>
      </c>
      <c r="C854" s="37" t="n"/>
      <c r="D854" s="42">
        <f>IF(C854="","",IFERROR(INDEX(Perguntas!$B$2:$B$31,MATCH(C854,Perguntas!$A$2:$A$31,0)),"ID inválido"))</f>
        <v/>
      </c>
      <c r="E854" s="42">
        <f>IF(C854="","",IFERROR(INDEX(Perguntas!$C$2:$C$31,MATCH(C854,Perguntas!$A$2:$A$31,0)),""))</f>
        <v/>
      </c>
      <c r="F854" s="37" t="n"/>
      <c r="G854" s="37" t="n"/>
      <c r="H854" s="53" t="n"/>
      <c r="I854" s="53" t="n"/>
      <c r="J854" s="37" t="n"/>
      <c r="K854" s="53" t="n"/>
      <c r="L854" s="53" t="n"/>
      <c r="M854" s="53" t="n"/>
      <c r="N854" s="54" t="n"/>
      <c r="O854" s="55">
        <f>IF(COUNTA(A854,C854,F854,G854)=0,"",IF(OR(A854="",C854="",F854="",G854=""),"INCOMPLETO",IF(COUNTIF(Perguntas!$A$2:$A$31,C854)=0,"ID INVÁLIDO",IF(COUNTIF(Perguntas!$A$22:$A$31,C854)&gt;0,"EXTRA",IF(INDEX(Perguntas!$C$2:$C$21,MATCH(C854,Perguntas!$A$2:$A$21,0))="","PERGUNTA VAZIA",IF(COUNTIFS(Plataformas!$A$2:$A$7,F854,Plataformas!$C$2:$C$7,"Sim")=0,"FORA DO PLANO",IF(COUNTIFS($B$2:B854,B854,$C$2:C854,C854,$F$2:F854,F854)&gt;1,"DUPLICADO","OK")))))))</f>
        <v/>
      </c>
    </row>
    <row r="855" ht="15" customHeight="1" s="22">
      <c r="A855" s="38" t="n"/>
      <c r="B855" s="56">
        <f>IF(A855="","",DATE(YEAR(A855),MONTH(A855),1))</f>
        <v/>
      </c>
      <c r="C855" s="37" t="n"/>
      <c r="D855" s="43">
        <f>IF(C855="","",IFERROR(INDEX(Perguntas!$B$2:$B$31,MATCH(C855,Perguntas!$A$2:$A$31,0)),"ID inválido"))</f>
        <v/>
      </c>
      <c r="E855" s="43">
        <f>IF(C855="","",IFERROR(INDEX(Perguntas!$C$2:$C$31,MATCH(C855,Perguntas!$A$2:$A$31,0)),""))</f>
        <v/>
      </c>
      <c r="F855" s="37" t="n"/>
      <c r="G855" s="37" t="n"/>
      <c r="H855" s="53" t="n"/>
      <c r="I855" s="53" t="n"/>
      <c r="J855" s="37" t="n"/>
      <c r="K855" s="53" t="n"/>
      <c r="L855" s="53" t="n"/>
      <c r="M855" s="53" t="n"/>
      <c r="N855" s="54" t="n"/>
      <c r="O855" s="57">
        <f>IF(COUNTA(A855,C855,F855,G855)=0,"",IF(OR(A855="",C855="",F855="",G855=""),"INCOMPLETO",IF(COUNTIF(Perguntas!$A$2:$A$31,C855)=0,"ID INVÁLIDO",IF(COUNTIF(Perguntas!$A$22:$A$31,C855)&gt;0,"EXTRA",IF(INDEX(Perguntas!$C$2:$C$21,MATCH(C855,Perguntas!$A$2:$A$21,0))="","PERGUNTA VAZIA",IF(COUNTIFS(Plataformas!$A$2:$A$7,F855,Plataformas!$C$2:$C$7,"Sim")=0,"FORA DO PLANO",IF(COUNTIFS($B$2:B855,B855,$C$2:C855,C855,$F$2:F855,F855)&gt;1,"DUPLICADO","OK")))))))</f>
        <v/>
      </c>
    </row>
    <row r="856" ht="15" customHeight="1" s="22">
      <c r="A856" s="38" t="n"/>
      <c r="B856" s="52">
        <f>IF(A856="","",DATE(YEAR(A856),MONTH(A856),1))</f>
        <v/>
      </c>
      <c r="C856" s="37" t="n"/>
      <c r="D856" s="42">
        <f>IF(C856="","",IFERROR(INDEX(Perguntas!$B$2:$B$31,MATCH(C856,Perguntas!$A$2:$A$31,0)),"ID inválido"))</f>
        <v/>
      </c>
      <c r="E856" s="42">
        <f>IF(C856="","",IFERROR(INDEX(Perguntas!$C$2:$C$31,MATCH(C856,Perguntas!$A$2:$A$31,0)),""))</f>
        <v/>
      </c>
      <c r="F856" s="37" t="n"/>
      <c r="G856" s="37" t="n"/>
      <c r="H856" s="53" t="n"/>
      <c r="I856" s="53" t="n"/>
      <c r="J856" s="37" t="n"/>
      <c r="K856" s="53" t="n"/>
      <c r="L856" s="53" t="n"/>
      <c r="M856" s="53" t="n"/>
      <c r="N856" s="54" t="n"/>
      <c r="O856" s="55">
        <f>IF(COUNTA(A856,C856,F856,G856)=0,"",IF(OR(A856="",C856="",F856="",G856=""),"INCOMPLETO",IF(COUNTIF(Perguntas!$A$2:$A$31,C856)=0,"ID INVÁLIDO",IF(COUNTIF(Perguntas!$A$22:$A$31,C856)&gt;0,"EXTRA",IF(INDEX(Perguntas!$C$2:$C$21,MATCH(C856,Perguntas!$A$2:$A$21,0))="","PERGUNTA VAZIA",IF(COUNTIFS(Plataformas!$A$2:$A$7,F856,Plataformas!$C$2:$C$7,"Sim")=0,"FORA DO PLANO",IF(COUNTIFS($B$2:B856,B856,$C$2:C856,C856,$F$2:F856,F856)&gt;1,"DUPLICADO","OK")))))))</f>
        <v/>
      </c>
    </row>
    <row r="857" ht="15" customHeight="1" s="22">
      <c r="A857" s="38" t="n"/>
      <c r="B857" s="56">
        <f>IF(A857="","",DATE(YEAR(A857),MONTH(A857),1))</f>
        <v/>
      </c>
      <c r="C857" s="37" t="n"/>
      <c r="D857" s="43">
        <f>IF(C857="","",IFERROR(INDEX(Perguntas!$B$2:$B$31,MATCH(C857,Perguntas!$A$2:$A$31,0)),"ID inválido"))</f>
        <v/>
      </c>
      <c r="E857" s="43">
        <f>IF(C857="","",IFERROR(INDEX(Perguntas!$C$2:$C$31,MATCH(C857,Perguntas!$A$2:$A$31,0)),""))</f>
        <v/>
      </c>
      <c r="F857" s="37" t="n"/>
      <c r="G857" s="37" t="n"/>
      <c r="H857" s="53" t="n"/>
      <c r="I857" s="53" t="n"/>
      <c r="J857" s="37" t="n"/>
      <c r="K857" s="53" t="n"/>
      <c r="L857" s="53" t="n"/>
      <c r="M857" s="53" t="n"/>
      <c r="N857" s="54" t="n"/>
      <c r="O857" s="57">
        <f>IF(COUNTA(A857,C857,F857,G857)=0,"",IF(OR(A857="",C857="",F857="",G857=""),"INCOMPLETO",IF(COUNTIF(Perguntas!$A$2:$A$31,C857)=0,"ID INVÁLIDO",IF(COUNTIF(Perguntas!$A$22:$A$31,C857)&gt;0,"EXTRA",IF(INDEX(Perguntas!$C$2:$C$21,MATCH(C857,Perguntas!$A$2:$A$21,0))="","PERGUNTA VAZIA",IF(COUNTIFS(Plataformas!$A$2:$A$7,F857,Plataformas!$C$2:$C$7,"Sim")=0,"FORA DO PLANO",IF(COUNTIFS($B$2:B857,B857,$C$2:C857,C857,$F$2:F857,F857)&gt;1,"DUPLICADO","OK")))))))</f>
        <v/>
      </c>
    </row>
    <row r="858" ht="15" customHeight="1" s="22">
      <c r="A858" s="38" t="n"/>
      <c r="B858" s="52">
        <f>IF(A858="","",DATE(YEAR(A858),MONTH(A858),1))</f>
        <v/>
      </c>
      <c r="C858" s="37" t="n"/>
      <c r="D858" s="42">
        <f>IF(C858="","",IFERROR(INDEX(Perguntas!$B$2:$B$31,MATCH(C858,Perguntas!$A$2:$A$31,0)),"ID inválido"))</f>
        <v/>
      </c>
      <c r="E858" s="42">
        <f>IF(C858="","",IFERROR(INDEX(Perguntas!$C$2:$C$31,MATCH(C858,Perguntas!$A$2:$A$31,0)),""))</f>
        <v/>
      </c>
      <c r="F858" s="37" t="n"/>
      <c r="G858" s="37" t="n"/>
      <c r="H858" s="53" t="n"/>
      <c r="I858" s="53" t="n"/>
      <c r="J858" s="37" t="n"/>
      <c r="K858" s="53" t="n"/>
      <c r="L858" s="53" t="n"/>
      <c r="M858" s="53" t="n"/>
      <c r="N858" s="54" t="n"/>
      <c r="O858" s="55">
        <f>IF(COUNTA(A858,C858,F858,G858)=0,"",IF(OR(A858="",C858="",F858="",G858=""),"INCOMPLETO",IF(COUNTIF(Perguntas!$A$2:$A$31,C858)=0,"ID INVÁLIDO",IF(COUNTIF(Perguntas!$A$22:$A$31,C858)&gt;0,"EXTRA",IF(INDEX(Perguntas!$C$2:$C$21,MATCH(C858,Perguntas!$A$2:$A$21,0))="","PERGUNTA VAZIA",IF(COUNTIFS(Plataformas!$A$2:$A$7,F858,Plataformas!$C$2:$C$7,"Sim")=0,"FORA DO PLANO",IF(COUNTIFS($B$2:B858,B858,$C$2:C858,C858,$F$2:F858,F858)&gt;1,"DUPLICADO","OK")))))))</f>
        <v/>
      </c>
    </row>
    <row r="859" ht="15" customHeight="1" s="22">
      <c r="A859" s="38" t="n"/>
      <c r="B859" s="56">
        <f>IF(A859="","",DATE(YEAR(A859),MONTH(A859),1))</f>
        <v/>
      </c>
      <c r="C859" s="37" t="n"/>
      <c r="D859" s="43">
        <f>IF(C859="","",IFERROR(INDEX(Perguntas!$B$2:$B$31,MATCH(C859,Perguntas!$A$2:$A$31,0)),"ID inválido"))</f>
        <v/>
      </c>
      <c r="E859" s="43">
        <f>IF(C859="","",IFERROR(INDEX(Perguntas!$C$2:$C$31,MATCH(C859,Perguntas!$A$2:$A$31,0)),""))</f>
        <v/>
      </c>
      <c r="F859" s="37" t="n"/>
      <c r="G859" s="37" t="n"/>
      <c r="H859" s="53" t="n"/>
      <c r="I859" s="53" t="n"/>
      <c r="J859" s="37" t="n"/>
      <c r="K859" s="53" t="n"/>
      <c r="L859" s="53" t="n"/>
      <c r="M859" s="53" t="n"/>
      <c r="N859" s="54" t="n"/>
      <c r="O859" s="57">
        <f>IF(COUNTA(A859,C859,F859,G859)=0,"",IF(OR(A859="",C859="",F859="",G859=""),"INCOMPLETO",IF(COUNTIF(Perguntas!$A$2:$A$31,C859)=0,"ID INVÁLIDO",IF(COUNTIF(Perguntas!$A$22:$A$31,C859)&gt;0,"EXTRA",IF(INDEX(Perguntas!$C$2:$C$21,MATCH(C859,Perguntas!$A$2:$A$21,0))="","PERGUNTA VAZIA",IF(COUNTIFS(Plataformas!$A$2:$A$7,F859,Plataformas!$C$2:$C$7,"Sim")=0,"FORA DO PLANO",IF(COUNTIFS($B$2:B859,B859,$C$2:C859,C859,$F$2:F859,F859)&gt;1,"DUPLICADO","OK")))))))</f>
        <v/>
      </c>
    </row>
    <row r="860" ht="15" customHeight="1" s="22">
      <c r="A860" s="38" t="n"/>
      <c r="B860" s="52">
        <f>IF(A860="","",DATE(YEAR(A860),MONTH(A860),1))</f>
        <v/>
      </c>
      <c r="C860" s="37" t="n"/>
      <c r="D860" s="42">
        <f>IF(C860="","",IFERROR(INDEX(Perguntas!$B$2:$B$31,MATCH(C860,Perguntas!$A$2:$A$31,0)),"ID inválido"))</f>
        <v/>
      </c>
      <c r="E860" s="42">
        <f>IF(C860="","",IFERROR(INDEX(Perguntas!$C$2:$C$31,MATCH(C860,Perguntas!$A$2:$A$31,0)),""))</f>
        <v/>
      </c>
      <c r="F860" s="37" t="n"/>
      <c r="G860" s="37" t="n"/>
      <c r="H860" s="53" t="n"/>
      <c r="I860" s="53" t="n"/>
      <c r="J860" s="37" t="n"/>
      <c r="K860" s="53" t="n"/>
      <c r="L860" s="53" t="n"/>
      <c r="M860" s="53" t="n"/>
      <c r="N860" s="54" t="n"/>
      <c r="O860" s="55">
        <f>IF(COUNTA(A860,C860,F860,G860)=0,"",IF(OR(A860="",C860="",F860="",G860=""),"INCOMPLETO",IF(COUNTIF(Perguntas!$A$2:$A$31,C860)=0,"ID INVÁLIDO",IF(COUNTIF(Perguntas!$A$22:$A$31,C860)&gt;0,"EXTRA",IF(INDEX(Perguntas!$C$2:$C$21,MATCH(C860,Perguntas!$A$2:$A$21,0))="","PERGUNTA VAZIA",IF(COUNTIFS(Plataformas!$A$2:$A$7,F860,Plataformas!$C$2:$C$7,"Sim")=0,"FORA DO PLANO",IF(COUNTIFS($B$2:B860,B860,$C$2:C860,C860,$F$2:F860,F860)&gt;1,"DUPLICADO","OK")))))))</f>
        <v/>
      </c>
    </row>
    <row r="861" ht="15" customHeight="1" s="22">
      <c r="A861" s="38" t="n"/>
      <c r="B861" s="56">
        <f>IF(A861="","",DATE(YEAR(A861),MONTH(A861),1))</f>
        <v/>
      </c>
      <c r="C861" s="37" t="n"/>
      <c r="D861" s="43">
        <f>IF(C861="","",IFERROR(INDEX(Perguntas!$B$2:$B$31,MATCH(C861,Perguntas!$A$2:$A$31,0)),"ID inválido"))</f>
        <v/>
      </c>
      <c r="E861" s="43">
        <f>IF(C861="","",IFERROR(INDEX(Perguntas!$C$2:$C$31,MATCH(C861,Perguntas!$A$2:$A$31,0)),""))</f>
        <v/>
      </c>
      <c r="F861" s="37" t="n"/>
      <c r="G861" s="37" t="n"/>
      <c r="H861" s="53" t="n"/>
      <c r="I861" s="53" t="n"/>
      <c r="J861" s="37" t="n"/>
      <c r="K861" s="53" t="n"/>
      <c r="L861" s="53" t="n"/>
      <c r="M861" s="53" t="n"/>
      <c r="N861" s="54" t="n"/>
      <c r="O861" s="57">
        <f>IF(COUNTA(A861,C861,F861,G861)=0,"",IF(OR(A861="",C861="",F861="",G861=""),"INCOMPLETO",IF(COUNTIF(Perguntas!$A$2:$A$31,C861)=0,"ID INVÁLIDO",IF(COUNTIF(Perguntas!$A$22:$A$31,C861)&gt;0,"EXTRA",IF(INDEX(Perguntas!$C$2:$C$21,MATCH(C861,Perguntas!$A$2:$A$21,0))="","PERGUNTA VAZIA",IF(COUNTIFS(Plataformas!$A$2:$A$7,F861,Plataformas!$C$2:$C$7,"Sim")=0,"FORA DO PLANO",IF(COUNTIFS($B$2:B861,B861,$C$2:C861,C861,$F$2:F861,F861)&gt;1,"DUPLICADO","OK")))))))</f>
        <v/>
      </c>
    </row>
    <row r="862" ht="15" customHeight="1" s="22">
      <c r="A862" s="38" t="n"/>
      <c r="B862" s="52">
        <f>IF(A862="","",DATE(YEAR(A862),MONTH(A862),1))</f>
        <v/>
      </c>
      <c r="C862" s="37" t="n"/>
      <c r="D862" s="42">
        <f>IF(C862="","",IFERROR(INDEX(Perguntas!$B$2:$B$31,MATCH(C862,Perguntas!$A$2:$A$31,0)),"ID inválido"))</f>
        <v/>
      </c>
      <c r="E862" s="42">
        <f>IF(C862="","",IFERROR(INDEX(Perguntas!$C$2:$C$31,MATCH(C862,Perguntas!$A$2:$A$31,0)),""))</f>
        <v/>
      </c>
      <c r="F862" s="37" t="n"/>
      <c r="G862" s="37" t="n"/>
      <c r="H862" s="53" t="n"/>
      <c r="I862" s="53" t="n"/>
      <c r="J862" s="37" t="n"/>
      <c r="K862" s="53" t="n"/>
      <c r="L862" s="53" t="n"/>
      <c r="M862" s="53" t="n"/>
      <c r="N862" s="54" t="n"/>
      <c r="O862" s="55">
        <f>IF(COUNTA(A862,C862,F862,G862)=0,"",IF(OR(A862="",C862="",F862="",G862=""),"INCOMPLETO",IF(COUNTIF(Perguntas!$A$2:$A$31,C862)=0,"ID INVÁLIDO",IF(COUNTIF(Perguntas!$A$22:$A$31,C862)&gt;0,"EXTRA",IF(INDEX(Perguntas!$C$2:$C$21,MATCH(C862,Perguntas!$A$2:$A$21,0))="","PERGUNTA VAZIA",IF(COUNTIFS(Plataformas!$A$2:$A$7,F862,Plataformas!$C$2:$C$7,"Sim")=0,"FORA DO PLANO",IF(COUNTIFS($B$2:B862,B862,$C$2:C862,C862,$F$2:F862,F862)&gt;1,"DUPLICADO","OK")))))))</f>
        <v/>
      </c>
    </row>
    <row r="863" ht="15" customHeight="1" s="22">
      <c r="A863" s="38" t="n"/>
      <c r="B863" s="56">
        <f>IF(A863="","",DATE(YEAR(A863),MONTH(A863),1))</f>
        <v/>
      </c>
      <c r="C863" s="37" t="n"/>
      <c r="D863" s="43">
        <f>IF(C863="","",IFERROR(INDEX(Perguntas!$B$2:$B$31,MATCH(C863,Perguntas!$A$2:$A$31,0)),"ID inválido"))</f>
        <v/>
      </c>
      <c r="E863" s="43">
        <f>IF(C863="","",IFERROR(INDEX(Perguntas!$C$2:$C$31,MATCH(C863,Perguntas!$A$2:$A$31,0)),""))</f>
        <v/>
      </c>
      <c r="F863" s="37" t="n"/>
      <c r="G863" s="37" t="n"/>
      <c r="H863" s="53" t="n"/>
      <c r="I863" s="53" t="n"/>
      <c r="J863" s="37" t="n"/>
      <c r="K863" s="53" t="n"/>
      <c r="L863" s="53" t="n"/>
      <c r="M863" s="53" t="n"/>
      <c r="N863" s="54" t="n"/>
      <c r="O863" s="57">
        <f>IF(COUNTA(A863,C863,F863,G863)=0,"",IF(OR(A863="",C863="",F863="",G863=""),"INCOMPLETO",IF(COUNTIF(Perguntas!$A$2:$A$31,C863)=0,"ID INVÁLIDO",IF(COUNTIF(Perguntas!$A$22:$A$31,C863)&gt;0,"EXTRA",IF(INDEX(Perguntas!$C$2:$C$21,MATCH(C863,Perguntas!$A$2:$A$21,0))="","PERGUNTA VAZIA",IF(COUNTIFS(Plataformas!$A$2:$A$7,F863,Plataformas!$C$2:$C$7,"Sim")=0,"FORA DO PLANO",IF(COUNTIFS($B$2:B863,B863,$C$2:C863,C863,$F$2:F863,F863)&gt;1,"DUPLICADO","OK")))))))</f>
        <v/>
      </c>
    </row>
    <row r="864" ht="15" customHeight="1" s="22">
      <c r="A864" s="38" t="n"/>
      <c r="B864" s="52">
        <f>IF(A864="","",DATE(YEAR(A864),MONTH(A864),1))</f>
        <v/>
      </c>
      <c r="C864" s="37" t="n"/>
      <c r="D864" s="42">
        <f>IF(C864="","",IFERROR(INDEX(Perguntas!$B$2:$B$31,MATCH(C864,Perguntas!$A$2:$A$31,0)),"ID inválido"))</f>
        <v/>
      </c>
      <c r="E864" s="42">
        <f>IF(C864="","",IFERROR(INDEX(Perguntas!$C$2:$C$31,MATCH(C864,Perguntas!$A$2:$A$31,0)),""))</f>
        <v/>
      </c>
      <c r="F864" s="37" t="n"/>
      <c r="G864" s="37" t="n"/>
      <c r="H864" s="53" t="n"/>
      <c r="I864" s="53" t="n"/>
      <c r="J864" s="37" t="n"/>
      <c r="K864" s="53" t="n"/>
      <c r="L864" s="53" t="n"/>
      <c r="M864" s="53" t="n"/>
      <c r="N864" s="54" t="n"/>
      <c r="O864" s="55">
        <f>IF(COUNTA(A864,C864,F864,G864)=0,"",IF(OR(A864="",C864="",F864="",G864=""),"INCOMPLETO",IF(COUNTIF(Perguntas!$A$2:$A$31,C864)=0,"ID INVÁLIDO",IF(COUNTIF(Perguntas!$A$22:$A$31,C864)&gt;0,"EXTRA",IF(INDEX(Perguntas!$C$2:$C$21,MATCH(C864,Perguntas!$A$2:$A$21,0))="","PERGUNTA VAZIA",IF(COUNTIFS(Plataformas!$A$2:$A$7,F864,Plataformas!$C$2:$C$7,"Sim")=0,"FORA DO PLANO",IF(COUNTIFS($B$2:B864,B864,$C$2:C864,C864,$F$2:F864,F864)&gt;1,"DUPLICADO","OK")))))))</f>
        <v/>
      </c>
    </row>
    <row r="865" ht="15" customHeight="1" s="22">
      <c r="A865" s="38" t="n"/>
      <c r="B865" s="56">
        <f>IF(A865="","",DATE(YEAR(A865),MONTH(A865),1))</f>
        <v/>
      </c>
      <c r="C865" s="37" t="n"/>
      <c r="D865" s="43">
        <f>IF(C865="","",IFERROR(INDEX(Perguntas!$B$2:$B$31,MATCH(C865,Perguntas!$A$2:$A$31,0)),"ID inválido"))</f>
        <v/>
      </c>
      <c r="E865" s="43">
        <f>IF(C865="","",IFERROR(INDEX(Perguntas!$C$2:$C$31,MATCH(C865,Perguntas!$A$2:$A$31,0)),""))</f>
        <v/>
      </c>
      <c r="F865" s="37" t="n"/>
      <c r="G865" s="37" t="n"/>
      <c r="H865" s="53" t="n"/>
      <c r="I865" s="53" t="n"/>
      <c r="J865" s="37" t="n"/>
      <c r="K865" s="53" t="n"/>
      <c r="L865" s="53" t="n"/>
      <c r="M865" s="53" t="n"/>
      <c r="N865" s="54" t="n"/>
      <c r="O865" s="57">
        <f>IF(COUNTA(A865,C865,F865,G865)=0,"",IF(OR(A865="",C865="",F865="",G865=""),"INCOMPLETO",IF(COUNTIF(Perguntas!$A$2:$A$31,C865)=0,"ID INVÁLIDO",IF(COUNTIF(Perguntas!$A$22:$A$31,C865)&gt;0,"EXTRA",IF(INDEX(Perguntas!$C$2:$C$21,MATCH(C865,Perguntas!$A$2:$A$21,0))="","PERGUNTA VAZIA",IF(COUNTIFS(Plataformas!$A$2:$A$7,F865,Plataformas!$C$2:$C$7,"Sim")=0,"FORA DO PLANO",IF(COUNTIFS($B$2:B865,B865,$C$2:C865,C865,$F$2:F865,F865)&gt;1,"DUPLICADO","OK")))))))</f>
        <v/>
      </c>
    </row>
    <row r="866" ht="15" customHeight="1" s="22">
      <c r="A866" s="38" t="n"/>
      <c r="B866" s="52">
        <f>IF(A866="","",DATE(YEAR(A866),MONTH(A866),1))</f>
        <v/>
      </c>
      <c r="C866" s="37" t="n"/>
      <c r="D866" s="42">
        <f>IF(C866="","",IFERROR(INDEX(Perguntas!$B$2:$B$31,MATCH(C866,Perguntas!$A$2:$A$31,0)),"ID inválido"))</f>
        <v/>
      </c>
      <c r="E866" s="42">
        <f>IF(C866="","",IFERROR(INDEX(Perguntas!$C$2:$C$31,MATCH(C866,Perguntas!$A$2:$A$31,0)),""))</f>
        <v/>
      </c>
      <c r="F866" s="37" t="n"/>
      <c r="G866" s="37" t="n"/>
      <c r="H866" s="53" t="n"/>
      <c r="I866" s="53" t="n"/>
      <c r="J866" s="37" t="n"/>
      <c r="K866" s="53" t="n"/>
      <c r="L866" s="53" t="n"/>
      <c r="M866" s="53" t="n"/>
      <c r="N866" s="54" t="n"/>
      <c r="O866" s="55">
        <f>IF(COUNTA(A866,C866,F866,G866)=0,"",IF(OR(A866="",C866="",F866="",G866=""),"INCOMPLETO",IF(COUNTIF(Perguntas!$A$2:$A$31,C866)=0,"ID INVÁLIDO",IF(COUNTIF(Perguntas!$A$22:$A$31,C866)&gt;0,"EXTRA",IF(INDEX(Perguntas!$C$2:$C$21,MATCH(C866,Perguntas!$A$2:$A$21,0))="","PERGUNTA VAZIA",IF(COUNTIFS(Plataformas!$A$2:$A$7,F866,Plataformas!$C$2:$C$7,"Sim")=0,"FORA DO PLANO",IF(COUNTIFS($B$2:B866,B866,$C$2:C866,C866,$F$2:F866,F866)&gt;1,"DUPLICADO","OK")))))))</f>
        <v/>
      </c>
    </row>
    <row r="867" ht="15" customHeight="1" s="22">
      <c r="A867" s="38" t="n"/>
      <c r="B867" s="56">
        <f>IF(A867="","",DATE(YEAR(A867),MONTH(A867),1))</f>
        <v/>
      </c>
      <c r="C867" s="37" t="n"/>
      <c r="D867" s="43">
        <f>IF(C867="","",IFERROR(INDEX(Perguntas!$B$2:$B$31,MATCH(C867,Perguntas!$A$2:$A$31,0)),"ID inválido"))</f>
        <v/>
      </c>
      <c r="E867" s="43">
        <f>IF(C867="","",IFERROR(INDEX(Perguntas!$C$2:$C$31,MATCH(C867,Perguntas!$A$2:$A$31,0)),""))</f>
        <v/>
      </c>
      <c r="F867" s="37" t="n"/>
      <c r="G867" s="37" t="n"/>
      <c r="H867" s="53" t="n"/>
      <c r="I867" s="53" t="n"/>
      <c r="J867" s="37" t="n"/>
      <c r="K867" s="53" t="n"/>
      <c r="L867" s="53" t="n"/>
      <c r="M867" s="53" t="n"/>
      <c r="N867" s="54" t="n"/>
      <c r="O867" s="57">
        <f>IF(COUNTA(A867,C867,F867,G867)=0,"",IF(OR(A867="",C867="",F867="",G867=""),"INCOMPLETO",IF(COUNTIF(Perguntas!$A$2:$A$31,C867)=0,"ID INVÁLIDO",IF(COUNTIF(Perguntas!$A$22:$A$31,C867)&gt;0,"EXTRA",IF(INDEX(Perguntas!$C$2:$C$21,MATCH(C867,Perguntas!$A$2:$A$21,0))="","PERGUNTA VAZIA",IF(COUNTIFS(Plataformas!$A$2:$A$7,F867,Plataformas!$C$2:$C$7,"Sim")=0,"FORA DO PLANO",IF(COUNTIFS($B$2:B867,B867,$C$2:C867,C867,$F$2:F867,F867)&gt;1,"DUPLICADO","OK")))))))</f>
        <v/>
      </c>
    </row>
    <row r="868" ht="15" customHeight="1" s="22">
      <c r="A868" s="38" t="n"/>
      <c r="B868" s="52">
        <f>IF(A868="","",DATE(YEAR(A868),MONTH(A868),1))</f>
        <v/>
      </c>
      <c r="C868" s="37" t="n"/>
      <c r="D868" s="42">
        <f>IF(C868="","",IFERROR(INDEX(Perguntas!$B$2:$B$31,MATCH(C868,Perguntas!$A$2:$A$31,0)),"ID inválido"))</f>
        <v/>
      </c>
      <c r="E868" s="42">
        <f>IF(C868="","",IFERROR(INDEX(Perguntas!$C$2:$C$31,MATCH(C868,Perguntas!$A$2:$A$31,0)),""))</f>
        <v/>
      </c>
      <c r="F868" s="37" t="n"/>
      <c r="G868" s="37" t="n"/>
      <c r="H868" s="53" t="n"/>
      <c r="I868" s="53" t="n"/>
      <c r="J868" s="37" t="n"/>
      <c r="K868" s="53" t="n"/>
      <c r="L868" s="53" t="n"/>
      <c r="M868" s="53" t="n"/>
      <c r="N868" s="54" t="n"/>
      <c r="O868" s="55">
        <f>IF(COUNTA(A868,C868,F868,G868)=0,"",IF(OR(A868="",C868="",F868="",G868=""),"INCOMPLETO",IF(COUNTIF(Perguntas!$A$2:$A$31,C868)=0,"ID INVÁLIDO",IF(COUNTIF(Perguntas!$A$22:$A$31,C868)&gt;0,"EXTRA",IF(INDEX(Perguntas!$C$2:$C$21,MATCH(C868,Perguntas!$A$2:$A$21,0))="","PERGUNTA VAZIA",IF(COUNTIFS(Plataformas!$A$2:$A$7,F868,Plataformas!$C$2:$C$7,"Sim")=0,"FORA DO PLANO",IF(COUNTIFS($B$2:B868,B868,$C$2:C868,C868,$F$2:F868,F868)&gt;1,"DUPLICADO","OK")))))))</f>
        <v/>
      </c>
    </row>
    <row r="869" ht="15" customHeight="1" s="22">
      <c r="A869" s="38" t="n"/>
      <c r="B869" s="56">
        <f>IF(A869="","",DATE(YEAR(A869),MONTH(A869),1))</f>
        <v/>
      </c>
      <c r="C869" s="37" t="n"/>
      <c r="D869" s="43">
        <f>IF(C869="","",IFERROR(INDEX(Perguntas!$B$2:$B$31,MATCH(C869,Perguntas!$A$2:$A$31,0)),"ID inválido"))</f>
        <v/>
      </c>
      <c r="E869" s="43">
        <f>IF(C869="","",IFERROR(INDEX(Perguntas!$C$2:$C$31,MATCH(C869,Perguntas!$A$2:$A$31,0)),""))</f>
        <v/>
      </c>
      <c r="F869" s="37" t="n"/>
      <c r="G869" s="37" t="n"/>
      <c r="H869" s="53" t="n"/>
      <c r="I869" s="53" t="n"/>
      <c r="J869" s="37" t="n"/>
      <c r="K869" s="53" t="n"/>
      <c r="L869" s="53" t="n"/>
      <c r="M869" s="53" t="n"/>
      <c r="N869" s="54" t="n"/>
      <c r="O869" s="57">
        <f>IF(COUNTA(A869,C869,F869,G869)=0,"",IF(OR(A869="",C869="",F869="",G869=""),"INCOMPLETO",IF(COUNTIF(Perguntas!$A$2:$A$31,C869)=0,"ID INVÁLIDO",IF(COUNTIF(Perguntas!$A$22:$A$31,C869)&gt;0,"EXTRA",IF(INDEX(Perguntas!$C$2:$C$21,MATCH(C869,Perguntas!$A$2:$A$21,0))="","PERGUNTA VAZIA",IF(COUNTIFS(Plataformas!$A$2:$A$7,F869,Plataformas!$C$2:$C$7,"Sim")=0,"FORA DO PLANO",IF(COUNTIFS($B$2:B869,B869,$C$2:C869,C869,$F$2:F869,F869)&gt;1,"DUPLICADO","OK")))))))</f>
        <v/>
      </c>
    </row>
    <row r="870" ht="15" customHeight="1" s="22">
      <c r="A870" s="38" t="n"/>
      <c r="B870" s="52">
        <f>IF(A870="","",DATE(YEAR(A870),MONTH(A870),1))</f>
        <v/>
      </c>
      <c r="C870" s="37" t="n"/>
      <c r="D870" s="42">
        <f>IF(C870="","",IFERROR(INDEX(Perguntas!$B$2:$B$31,MATCH(C870,Perguntas!$A$2:$A$31,0)),"ID inválido"))</f>
        <v/>
      </c>
      <c r="E870" s="42">
        <f>IF(C870="","",IFERROR(INDEX(Perguntas!$C$2:$C$31,MATCH(C870,Perguntas!$A$2:$A$31,0)),""))</f>
        <v/>
      </c>
      <c r="F870" s="37" t="n"/>
      <c r="G870" s="37" t="n"/>
      <c r="H870" s="53" t="n"/>
      <c r="I870" s="53" t="n"/>
      <c r="J870" s="37" t="n"/>
      <c r="K870" s="53" t="n"/>
      <c r="L870" s="53" t="n"/>
      <c r="M870" s="53" t="n"/>
      <c r="N870" s="54" t="n"/>
      <c r="O870" s="55">
        <f>IF(COUNTA(A870,C870,F870,G870)=0,"",IF(OR(A870="",C870="",F870="",G870=""),"INCOMPLETO",IF(COUNTIF(Perguntas!$A$2:$A$31,C870)=0,"ID INVÁLIDO",IF(COUNTIF(Perguntas!$A$22:$A$31,C870)&gt;0,"EXTRA",IF(INDEX(Perguntas!$C$2:$C$21,MATCH(C870,Perguntas!$A$2:$A$21,0))="","PERGUNTA VAZIA",IF(COUNTIFS(Plataformas!$A$2:$A$7,F870,Plataformas!$C$2:$C$7,"Sim")=0,"FORA DO PLANO",IF(COUNTIFS($B$2:B870,B870,$C$2:C870,C870,$F$2:F870,F870)&gt;1,"DUPLICADO","OK")))))))</f>
        <v/>
      </c>
    </row>
    <row r="871" ht="15" customHeight="1" s="22">
      <c r="A871" s="38" t="n"/>
      <c r="B871" s="56">
        <f>IF(A871="","",DATE(YEAR(A871),MONTH(A871),1))</f>
        <v/>
      </c>
      <c r="C871" s="37" t="n"/>
      <c r="D871" s="43">
        <f>IF(C871="","",IFERROR(INDEX(Perguntas!$B$2:$B$31,MATCH(C871,Perguntas!$A$2:$A$31,0)),"ID inválido"))</f>
        <v/>
      </c>
      <c r="E871" s="43">
        <f>IF(C871="","",IFERROR(INDEX(Perguntas!$C$2:$C$31,MATCH(C871,Perguntas!$A$2:$A$31,0)),""))</f>
        <v/>
      </c>
      <c r="F871" s="37" t="n"/>
      <c r="G871" s="37" t="n"/>
      <c r="H871" s="53" t="n"/>
      <c r="I871" s="53" t="n"/>
      <c r="J871" s="37" t="n"/>
      <c r="K871" s="53" t="n"/>
      <c r="L871" s="53" t="n"/>
      <c r="M871" s="53" t="n"/>
      <c r="N871" s="54" t="n"/>
      <c r="O871" s="57">
        <f>IF(COUNTA(A871,C871,F871,G871)=0,"",IF(OR(A871="",C871="",F871="",G871=""),"INCOMPLETO",IF(COUNTIF(Perguntas!$A$2:$A$31,C871)=0,"ID INVÁLIDO",IF(COUNTIF(Perguntas!$A$22:$A$31,C871)&gt;0,"EXTRA",IF(INDEX(Perguntas!$C$2:$C$21,MATCH(C871,Perguntas!$A$2:$A$21,0))="","PERGUNTA VAZIA",IF(COUNTIFS(Plataformas!$A$2:$A$7,F871,Plataformas!$C$2:$C$7,"Sim")=0,"FORA DO PLANO",IF(COUNTIFS($B$2:B871,B871,$C$2:C871,C871,$F$2:F871,F871)&gt;1,"DUPLICADO","OK")))))))</f>
        <v/>
      </c>
    </row>
    <row r="872" ht="15" customHeight="1" s="22">
      <c r="A872" s="38" t="n"/>
      <c r="B872" s="52">
        <f>IF(A872="","",DATE(YEAR(A872),MONTH(A872),1))</f>
        <v/>
      </c>
      <c r="C872" s="37" t="n"/>
      <c r="D872" s="42">
        <f>IF(C872="","",IFERROR(INDEX(Perguntas!$B$2:$B$31,MATCH(C872,Perguntas!$A$2:$A$31,0)),"ID inválido"))</f>
        <v/>
      </c>
      <c r="E872" s="42">
        <f>IF(C872="","",IFERROR(INDEX(Perguntas!$C$2:$C$31,MATCH(C872,Perguntas!$A$2:$A$31,0)),""))</f>
        <v/>
      </c>
      <c r="F872" s="37" t="n"/>
      <c r="G872" s="37" t="n"/>
      <c r="H872" s="53" t="n"/>
      <c r="I872" s="53" t="n"/>
      <c r="J872" s="37" t="n"/>
      <c r="K872" s="53" t="n"/>
      <c r="L872" s="53" t="n"/>
      <c r="M872" s="53" t="n"/>
      <c r="N872" s="54" t="n"/>
      <c r="O872" s="55">
        <f>IF(COUNTA(A872,C872,F872,G872)=0,"",IF(OR(A872="",C872="",F872="",G872=""),"INCOMPLETO",IF(COUNTIF(Perguntas!$A$2:$A$31,C872)=0,"ID INVÁLIDO",IF(COUNTIF(Perguntas!$A$22:$A$31,C872)&gt;0,"EXTRA",IF(INDEX(Perguntas!$C$2:$C$21,MATCH(C872,Perguntas!$A$2:$A$21,0))="","PERGUNTA VAZIA",IF(COUNTIFS(Plataformas!$A$2:$A$7,F872,Plataformas!$C$2:$C$7,"Sim")=0,"FORA DO PLANO",IF(COUNTIFS($B$2:B872,B872,$C$2:C872,C872,$F$2:F872,F872)&gt;1,"DUPLICADO","OK")))))))</f>
        <v/>
      </c>
    </row>
    <row r="873" ht="15" customHeight="1" s="22">
      <c r="A873" s="38" t="n"/>
      <c r="B873" s="56">
        <f>IF(A873="","",DATE(YEAR(A873),MONTH(A873),1))</f>
        <v/>
      </c>
      <c r="C873" s="37" t="n"/>
      <c r="D873" s="43">
        <f>IF(C873="","",IFERROR(INDEX(Perguntas!$B$2:$B$31,MATCH(C873,Perguntas!$A$2:$A$31,0)),"ID inválido"))</f>
        <v/>
      </c>
      <c r="E873" s="43">
        <f>IF(C873="","",IFERROR(INDEX(Perguntas!$C$2:$C$31,MATCH(C873,Perguntas!$A$2:$A$31,0)),""))</f>
        <v/>
      </c>
      <c r="F873" s="37" t="n"/>
      <c r="G873" s="37" t="n"/>
      <c r="H873" s="53" t="n"/>
      <c r="I873" s="53" t="n"/>
      <c r="J873" s="37" t="n"/>
      <c r="K873" s="53" t="n"/>
      <c r="L873" s="53" t="n"/>
      <c r="M873" s="53" t="n"/>
      <c r="N873" s="54" t="n"/>
      <c r="O873" s="57">
        <f>IF(COUNTA(A873,C873,F873,G873)=0,"",IF(OR(A873="",C873="",F873="",G873=""),"INCOMPLETO",IF(COUNTIF(Perguntas!$A$2:$A$31,C873)=0,"ID INVÁLIDO",IF(COUNTIF(Perguntas!$A$22:$A$31,C873)&gt;0,"EXTRA",IF(INDEX(Perguntas!$C$2:$C$21,MATCH(C873,Perguntas!$A$2:$A$21,0))="","PERGUNTA VAZIA",IF(COUNTIFS(Plataformas!$A$2:$A$7,F873,Plataformas!$C$2:$C$7,"Sim")=0,"FORA DO PLANO",IF(COUNTIFS($B$2:B873,B873,$C$2:C873,C873,$F$2:F873,F873)&gt;1,"DUPLICADO","OK")))))))</f>
        <v/>
      </c>
    </row>
    <row r="874" ht="15" customHeight="1" s="22">
      <c r="A874" s="38" t="n"/>
      <c r="B874" s="52">
        <f>IF(A874="","",DATE(YEAR(A874),MONTH(A874),1))</f>
        <v/>
      </c>
      <c r="C874" s="37" t="n"/>
      <c r="D874" s="42">
        <f>IF(C874="","",IFERROR(INDEX(Perguntas!$B$2:$B$31,MATCH(C874,Perguntas!$A$2:$A$31,0)),"ID inválido"))</f>
        <v/>
      </c>
      <c r="E874" s="42">
        <f>IF(C874="","",IFERROR(INDEX(Perguntas!$C$2:$C$31,MATCH(C874,Perguntas!$A$2:$A$31,0)),""))</f>
        <v/>
      </c>
      <c r="F874" s="37" t="n"/>
      <c r="G874" s="37" t="n"/>
      <c r="H874" s="53" t="n"/>
      <c r="I874" s="53" t="n"/>
      <c r="J874" s="37" t="n"/>
      <c r="K874" s="53" t="n"/>
      <c r="L874" s="53" t="n"/>
      <c r="M874" s="53" t="n"/>
      <c r="N874" s="54" t="n"/>
      <c r="O874" s="55">
        <f>IF(COUNTA(A874,C874,F874,G874)=0,"",IF(OR(A874="",C874="",F874="",G874=""),"INCOMPLETO",IF(COUNTIF(Perguntas!$A$2:$A$31,C874)=0,"ID INVÁLIDO",IF(COUNTIF(Perguntas!$A$22:$A$31,C874)&gt;0,"EXTRA",IF(INDEX(Perguntas!$C$2:$C$21,MATCH(C874,Perguntas!$A$2:$A$21,0))="","PERGUNTA VAZIA",IF(COUNTIFS(Plataformas!$A$2:$A$7,F874,Plataformas!$C$2:$C$7,"Sim")=0,"FORA DO PLANO",IF(COUNTIFS($B$2:B874,B874,$C$2:C874,C874,$F$2:F874,F874)&gt;1,"DUPLICADO","OK")))))))</f>
        <v/>
      </c>
    </row>
    <row r="875" ht="15" customHeight="1" s="22">
      <c r="A875" s="38" t="n"/>
      <c r="B875" s="56">
        <f>IF(A875="","",DATE(YEAR(A875),MONTH(A875),1))</f>
        <v/>
      </c>
      <c r="C875" s="37" t="n"/>
      <c r="D875" s="43">
        <f>IF(C875="","",IFERROR(INDEX(Perguntas!$B$2:$B$31,MATCH(C875,Perguntas!$A$2:$A$31,0)),"ID inválido"))</f>
        <v/>
      </c>
      <c r="E875" s="43">
        <f>IF(C875="","",IFERROR(INDEX(Perguntas!$C$2:$C$31,MATCH(C875,Perguntas!$A$2:$A$31,0)),""))</f>
        <v/>
      </c>
      <c r="F875" s="37" t="n"/>
      <c r="G875" s="37" t="n"/>
      <c r="H875" s="53" t="n"/>
      <c r="I875" s="53" t="n"/>
      <c r="J875" s="37" t="n"/>
      <c r="K875" s="53" t="n"/>
      <c r="L875" s="53" t="n"/>
      <c r="M875" s="53" t="n"/>
      <c r="N875" s="54" t="n"/>
      <c r="O875" s="57">
        <f>IF(COUNTA(A875,C875,F875,G875)=0,"",IF(OR(A875="",C875="",F875="",G875=""),"INCOMPLETO",IF(COUNTIF(Perguntas!$A$2:$A$31,C875)=0,"ID INVÁLIDO",IF(COUNTIF(Perguntas!$A$22:$A$31,C875)&gt;0,"EXTRA",IF(INDEX(Perguntas!$C$2:$C$21,MATCH(C875,Perguntas!$A$2:$A$21,0))="","PERGUNTA VAZIA",IF(COUNTIFS(Plataformas!$A$2:$A$7,F875,Plataformas!$C$2:$C$7,"Sim")=0,"FORA DO PLANO",IF(COUNTIFS($B$2:B875,B875,$C$2:C875,C875,$F$2:F875,F875)&gt;1,"DUPLICADO","OK")))))))</f>
        <v/>
      </c>
    </row>
    <row r="876" ht="15" customHeight="1" s="22">
      <c r="A876" s="38" t="n"/>
      <c r="B876" s="52">
        <f>IF(A876="","",DATE(YEAR(A876),MONTH(A876),1))</f>
        <v/>
      </c>
      <c r="C876" s="37" t="n"/>
      <c r="D876" s="42">
        <f>IF(C876="","",IFERROR(INDEX(Perguntas!$B$2:$B$31,MATCH(C876,Perguntas!$A$2:$A$31,0)),"ID inválido"))</f>
        <v/>
      </c>
      <c r="E876" s="42">
        <f>IF(C876="","",IFERROR(INDEX(Perguntas!$C$2:$C$31,MATCH(C876,Perguntas!$A$2:$A$31,0)),""))</f>
        <v/>
      </c>
      <c r="F876" s="37" t="n"/>
      <c r="G876" s="37" t="n"/>
      <c r="H876" s="53" t="n"/>
      <c r="I876" s="53" t="n"/>
      <c r="J876" s="37" t="n"/>
      <c r="K876" s="53" t="n"/>
      <c r="L876" s="53" t="n"/>
      <c r="M876" s="53" t="n"/>
      <c r="N876" s="54" t="n"/>
      <c r="O876" s="55">
        <f>IF(COUNTA(A876,C876,F876,G876)=0,"",IF(OR(A876="",C876="",F876="",G876=""),"INCOMPLETO",IF(COUNTIF(Perguntas!$A$2:$A$31,C876)=0,"ID INVÁLIDO",IF(COUNTIF(Perguntas!$A$22:$A$31,C876)&gt;0,"EXTRA",IF(INDEX(Perguntas!$C$2:$C$21,MATCH(C876,Perguntas!$A$2:$A$21,0))="","PERGUNTA VAZIA",IF(COUNTIFS(Plataformas!$A$2:$A$7,F876,Plataformas!$C$2:$C$7,"Sim")=0,"FORA DO PLANO",IF(COUNTIFS($B$2:B876,B876,$C$2:C876,C876,$F$2:F876,F876)&gt;1,"DUPLICADO","OK")))))))</f>
        <v/>
      </c>
    </row>
    <row r="877" ht="15" customHeight="1" s="22">
      <c r="A877" s="38" t="n"/>
      <c r="B877" s="56">
        <f>IF(A877="","",DATE(YEAR(A877),MONTH(A877),1))</f>
        <v/>
      </c>
      <c r="C877" s="37" t="n"/>
      <c r="D877" s="43">
        <f>IF(C877="","",IFERROR(INDEX(Perguntas!$B$2:$B$31,MATCH(C877,Perguntas!$A$2:$A$31,0)),"ID inválido"))</f>
        <v/>
      </c>
      <c r="E877" s="43">
        <f>IF(C877="","",IFERROR(INDEX(Perguntas!$C$2:$C$31,MATCH(C877,Perguntas!$A$2:$A$31,0)),""))</f>
        <v/>
      </c>
      <c r="F877" s="37" t="n"/>
      <c r="G877" s="37" t="n"/>
      <c r="H877" s="53" t="n"/>
      <c r="I877" s="53" t="n"/>
      <c r="J877" s="37" t="n"/>
      <c r="K877" s="53" t="n"/>
      <c r="L877" s="53" t="n"/>
      <c r="M877" s="53" t="n"/>
      <c r="N877" s="54" t="n"/>
      <c r="O877" s="57">
        <f>IF(COUNTA(A877,C877,F877,G877)=0,"",IF(OR(A877="",C877="",F877="",G877=""),"INCOMPLETO",IF(COUNTIF(Perguntas!$A$2:$A$31,C877)=0,"ID INVÁLIDO",IF(COUNTIF(Perguntas!$A$22:$A$31,C877)&gt;0,"EXTRA",IF(INDEX(Perguntas!$C$2:$C$21,MATCH(C877,Perguntas!$A$2:$A$21,0))="","PERGUNTA VAZIA",IF(COUNTIFS(Plataformas!$A$2:$A$7,F877,Plataformas!$C$2:$C$7,"Sim")=0,"FORA DO PLANO",IF(COUNTIFS($B$2:B877,B877,$C$2:C877,C877,$F$2:F877,F877)&gt;1,"DUPLICADO","OK")))))))</f>
        <v/>
      </c>
    </row>
    <row r="878" ht="15" customHeight="1" s="22">
      <c r="A878" s="38" t="n"/>
      <c r="B878" s="52">
        <f>IF(A878="","",DATE(YEAR(A878),MONTH(A878),1))</f>
        <v/>
      </c>
      <c r="C878" s="37" t="n"/>
      <c r="D878" s="42">
        <f>IF(C878="","",IFERROR(INDEX(Perguntas!$B$2:$B$31,MATCH(C878,Perguntas!$A$2:$A$31,0)),"ID inválido"))</f>
        <v/>
      </c>
      <c r="E878" s="42">
        <f>IF(C878="","",IFERROR(INDEX(Perguntas!$C$2:$C$31,MATCH(C878,Perguntas!$A$2:$A$31,0)),""))</f>
        <v/>
      </c>
      <c r="F878" s="37" t="n"/>
      <c r="G878" s="37" t="n"/>
      <c r="H878" s="53" t="n"/>
      <c r="I878" s="53" t="n"/>
      <c r="J878" s="37" t="n"/>
      <c r="K878" s="53" t="n"/>
      <c r="L878" s="53" t="n"/>
      <c r="M878" s="53" t="n"/>
      <c r="N878" s="54" t="n"/>
      <c r="O878" s="55">
        <f>IF(COUNTA(A878,C878,F878,G878)=0,"",IF(OR(A878="",C878="",F878="",G878=""),"INCOMPLETO",IF(COUNTIF(Perguntas!$A$2:$A$31,C878)=0,"ID INVÁLIDO",IF(COUNTIF(Perguntas!$A$22:$A$31,C878)&gt;0,"EXTRA",IF(INDEX(Perguntas!$C$2:$C$21,MATCH(C878,Perguntas!$A$2:$A$21,0))="","PERGUNTA VAZIA",IF(COUNTIFS(Plataformas!$A$2:$A$7,F878,Plataformas!$C$2:$C$7,"Sim")=0,"FORA DO PLANO",IF(COUNTIFS($B$2:B878,B878,$C$2:C878,C878,$F$2:F878,F878)&gt;1,"DUPLICADO","OK")))))))</f>
        <v/>
      </c>
    </row>
    <row r="879" ht="15" customHeight="1" s="22">
      <c r="A879" s="38" t="n"/>
      <c r="B879" s="56">
        <f>IF(A879="","",DATE(YEAR(A879),MONTH(A879),1))</f>
        <v/>
      </c>
      <c r="C879" s="37" t="n"/>
      <c r="D879" s="43">
        <f>IF(C879="","",IFERROR(INDEX(Perguntas!$B$2:$B$31,MATCH(C879,Perguntas!$A$2:$A$31,0)),"ID inválido"))</f>
        <v/>
      </c>
      <c r="E879" s="43">
        <f>IF(C879="","",IFERROR(INDEX(Perguntas!$C$2:$C$31,MATCH(C879,Perguntas!$A$2:$A$31,0)),""))</f>
        <v/>
      </c>
      <c r="F879" s="37" t="n"/>
      <c r="G879" s="37" t="n"/>
      <c r="H879" s="53" t="n"/>
      <c r="I879" s="53" t="n"/>
      <c r="J879" s="37" t="n"/>
      <c r="K879" s="53" t="n"/>
      <c r="L879" s="53" t="n"/>
      <c r="M879" s="53" t="n"/>
      <c r="N879" s="54" t="n"/>
      <c r="O879" s="57">
        <f>IF(COUNTA(A879,C879,F879,G879)=0,"",IF(OR(A879="",C879="",F879="",G879=""),"INCOMPLETO",IF(COUNTIF(Perguntas!$A$2:$A$31,C879)=0,"ID INVÁLIDO",IF(COUNTIF(Perguntas!$A$22:$A$31,C879)&gt;0,"EXTRA",IF(INDEX(Perguntas!$C$2:$C$21,MATCH(C879,Perguntas!$A$2:$A$21,0))="","PERGUNTA VAZIA",IF(COUNTIFS(Plataformas!$A$2:$A$7,F879,Plataformas!$C$2:$C$7,"Sim")=0,"FORA DO PLANO",IF(COUNTIFS($B$2:B879,B879,$C$2:C879,C879,$F$2:F879,F879)&gt;1,"DUPLICADO","OK")))))))</f>
        <v/>
      </c>
    </row>
    <row r="880" ht="15" customHeight="1" s="22">
      <c r="A880" s="38" t="n"/>
      <c r="B880" s="52">
        <f>IF(A880="","",DATE(YEAR(A880),MONTH(A880),1))</f>
        <v/>
      </c>
      <c r="C880" s="37" t="n"/>
      <c r="D880" s="42">
        <f>IF(C880="","",IFERROR(INDEX(Perguntas!$B$2:$B$31,MATCH(C880,Perguntas!$A$2:$A$31,0)),"ID inválido"))</f>
        <v/>
      </c>
      <c r="E880" s="42">
        <f>IF(C880="","",IFERROR(INDEX(Perguntas!$C$2:$C$31,MATCH(C880,Perguntas!$A$2:$A$31,0)),""))</f>
        <v/>
      </c>
      <c r="F880" s="37" t="n"/>
      <c r="G880" s="37" t="n"/>
      <c r="H880" s="53" t="n"/>
      <c r="I880" s="53" t="n"/>
      <c r="J880" s="37" t="n"/>
      <c r="K880" s="53" t="n"/>
      <c r="L880" s="53" t="n"/>
      <c r="M880" s="53" t="n"/>
      <c r="N880" s="54" t="n"/>
      <c r="O880" s="55">
        <f>IF(COUNTA(A880,C880,F880,G880)=0,"",IF(OR(A880="",C880="",F880="",G880=""),"INCOMPLETO",IF(COUNTIF(Perguntas!$A$2:$A$31,C880)=0,"ID INVÁLIDO",IF(COUNTIF(Perguntas!$A$22:$A$31,C880)&gt;0,"EXTRA",IF(INDEX(Perguntas!$C$2:$C$21,MATCH(C880,Perguntas!$A$2:$A$21,0))="","PERGUNTA VAZIA",IF(COUNTIFS(Plataformas!$A$2:$A$7,F880,Plataformas!$C$2:$C$7,"Sim")=0,"FORA DO PLANO",IF(COUNTIFS($B$2:B880,B880,$C$2:C880,C880,$F$2:F880,F880)&gt;1,"DUPLICADO","OK")))))))</f>
        <v/>
      </c>
    </row>
    <row r="881" ht="15" customHeight="1" s="22">
      <c r="A881" s="38" t="n"/>
      <c r="B881" s="56">
        <f>IF(A881="","",DATE(YEAR(A881),MONTH(A881),1))</f>
        <v/>
      </c>
      <c r="C881" s="37" t="n"/>
      <c r="D881" s="43">
        <f>IF(C881="","",IFERROR(INDEX(Perguntas!$B$2:$B$31,MATCH(C881,Perguntas!$A$2:$A$31,0)),"ID inválido"))</f>
        <v/>
      </c>
      <c r="E881" s="43">
        <f>IF(C881="","",IFERROR(INDEX(Perguntas!$C$2:$C$31,MATCH(C881,Perguntas!$A$2:$A$31,0)),""))</f>
        <v/>
      </c>
      <c r="F881" s="37" t="n"/>
      <c r="G881" s="37" t="n"/>
      <c r="H881" s="53" t="n"/>
      <c r="I881" s="53" t="n"/>
      <c r="J881" s="37" t="n"/>
      <c r="K881" s="53" t="n"/>
      <c r="L881" s="53" t="n"/>
      <c r="M881" s="53" t="n"/>
      <c r="N881" s="54" t="n"/>
      <c r="O881" s="57">
        <f>IF(COUNTA(A881,C881,F881,G881)=0,"",IF(OR(A881="",C881="",F881="",G881=""),"INCOMPLETO",IF(COUNTIF(Perguntas!$A$2:$A$31,C881)=0,"ID INVÁLIDO",IF(COUNTIF(Perguntas!$A$22:$A$31,C881)&gt;0,"EXTRA",IF(INDEX(Perguntas!$C$2:$C$21,MATCH(C881,Perguntas!$A$2:$A$21,0))="","PERGUNTA VAZIA",IF(COUNTIFS(Plataformas!$A$2:$A$7,F881,Plataformas!$C$2:$C$7,"Sim")=0,"FORA DO PLANO",IF(COUNTIFS($B$2:B881,B881,$C$2:C881,C881,$F$2:F881,F881)&gt;1,"DUPLICADO","OK")))))))</f>
        <v/>
      </c>
    </row>
    <row r="882" ht="15" customHeight="1" s="22">
      <c r="A882" s="38" t="n"/>
      <c r="B882" s="52">
        <f>IF(A882="","",DATE(YEAR(A882),MONTH(A882),1))</f>
        <v/>
      </c>
      <c r="C882" s="37" t="n"/>
      <c r="D882" s="42">
        <f>IF(C882="","",IFERROR(INDEX(Perguntas!$B$2:$B$31,MATCH(C882,Perguntas!$A$2:$A$31,0)),"ID inválido"))</f>
        <v/>
      </c>
      <c r="E882" s="42">
        <f>IF(C882="","",IFERROR(INDEX(Perguntas!$C$2:$C$31,MATCH(C882,Perguntas!$A$2:$A$31,0)),""))</f>
        <v/>
      </c>
      <c r="F882" s="37" t="n"/>
      <c r="G882" s="37" t="n"/>
      <c r="H882" s="53" t="n"/>
      <c r="I882" s="53" t="n"/>
      <c r="J882" s="37" t="n"/>
      <c r="K882" s="53" t="n"/>
      <c r="L882" s="53" t="n"/>
      <c r="M882" s="53" t="n"/>
      <c r="N882" s="54" t="n"/>
      <c r="O882" s="55">
        <f>IF(COUNTA(A882,C882,F882,G882)=0,"",IF(OR(A882="",C882="",F882="",G882=""),"INCOMPLETO",IF(COUNTIF(Perguntas!$A$2:$A$31,C882)=0,"ID INVÁLIDO",IF(COUNTIF(Perguntas!$A$22:$A$31,C882)&gt;0,"EXTRA",IF(INDEX(Perguntas!$C$2:$C$21,MATCH(C882,Perguntas!$A$2:$A$21,0))="","PERGUNTA VAZIA",IF(COUNTIFS(Plataformas!$A$2:$A$7,F882,Plataformas!$C$2:$C$7,"Sim")=0,"FORA DO PLANO",IF(COUNTIFS($B$2:B882,B882,$C$2:C882,C882,$F$2:F882,F882)&gt;1,"DUPLICADO","OK")))))))</f>
        <v/>
      </c>
    </row>
    <row r="883" ht="15" customHeight="1" s="22">
      <c r="A883" s="38" t="n"/>
      <c r="B883" s="56">
        <f>IF(A883="","",DATE(YEAR(A883),MONTH(A883),1))</f>
        <v/>
      </c>
      <c r="C883" s="37" t="n"/>
      <c r="D883" s="43">
        <f>IF(C883="","",IFERROR(INDEX(Perguntas!$B$2:$B$31,MATCH(C883,Perguntas!$A$2:$A$31,0)),"ID inválido"))</f>
        <v/>
      </c>
      <c r="E883" s="43">
        <f>IF(C883="","",IFERROR(INDEX(Perguntas!$C$2:$C$31,MATCH(C883,Perguntas!$A$2:$A$31,0)),""))</f>
        <v/>
      </c>
      <c r="F883" s="37" t="n"/>
      <c r="G883" s="37" t="n"/>
      <c r="H883" s="53" t="n"/>
      <c r="I883" s="53" t="n"/>
      <c r="J883" s="37" t="n"/>
      <c r="K883" s="53" t="n"/>
      <c r="L883" s="53" t="n"/>
      <c r="M883" s="53" t="n"/>
      <c r="N883" s="54" t="n"/>
      <c r="O883" s="57">
        <f>IF(COUNTA(A883,C883,F883,G883)=0,"",IF(OR(A883="",C883="",F883="",G883=""),"INCOMPLETO",IF(COUNTIF(Perguntas!$A$2:$A$31,C883)=0,"ID INVÁLIDO",IF(COUNTIF(Perguntas!$A$22:$A$31,C883)&gt;0,"EXTRA",IF(INDEX(Perguntas!$C$2:$C$21,MATCH(C883,Perguntas!$A$2:$A$21,0))="","PERGUNTA VAZIA",IF(COUNTIFS(Plataformas!$A$2:$A$7,F883,Plataformas!$C$2:$C$7,"Sim")=0,"FORA DO PLANO",IF(COUNTIFS($B$2:B883,B883,$C$2:C883,C883,$F$2:F883,F883)&gt;1,"DUPLICADO","OK")))))))</f>
        <v/>
      </c>
    </row>
    <row r="884" ht="15" customHeight="1" s="22">
      <c r="A884" s="38" t="n"/>
      <c r="B884" s="52">
        <f>IF(A884="","",DATE(YEAR(A884),MONTH(A884),1))</f>
        <v/>
      </c>
      <c r="C884" s="37" t="n"/>
      <c r="D884" s="42">
        <f>IF(C884="","",IFERROR(INDEX(Perguntas!$B$2:$B$31,MATCH(C884,Perguntas!$A$2:$A$31,0)),"ID inválido"))</f>
        <v/>
      </c>
      <c r="E884" s="42">
        <f>IF(C884="","",IFERROR(INDEX(Perguntas!$C$2:$C$31,MATCH(C884,Perguntas!$A$2:$A$31,0)),""))</f>
        <v/>
      </c>
      <c r="F884" s="37" t="n"/>
      <c r="G884" s="37" t="n"/>
      <c r="H884" s="53" t="n"/>
      <c r="I884" s="53" t="n"/>
      <c r="J884" s="37" t="n"/>
      <c r="K884" s="53" t="n"/>
      <c r="L884" s="53" t="n"/>
      <c r="M884" s="53" t="n"/>
      <c r="N884" s="54" t="n"/>
      <c r="O884" s="55">
        <f>IF(COUNTA(A884,C884,F884,G884)=0,"",IF(OR(A884="",C884="",F884="",G884=""),"INCOMPLETO",IF(COUNTIF(Perguntas!$A$2:$A$31,C884)=0,"ID INVÁLIDO",IF(COUNTIF(Perguntas!$A$22:$A$31,C884)&gt;0,"EXTRA",IF(INDEX(Perguntas!$C$2:$C$21,MATCH(C884,Perguntas!$A$2:$A$21,0))="","PERGUNTA VAZIA",IF(COUNTIFS(Plataformas!$A$2:$A$7,F884,Plataformas!$C$2:$C$7,"Sim")=0,"FORA DO PLANO",IF(COUNTIFS($B$2:B884,B884,$C$2:C884,C884,$F$2:F884,F884)&gt;1,"DUPLICADO","OK")))))))</f>
        <v/>
      </c>
    </row>
    <row r="885" ht="15" customHeight="1" s="22">
      <c r="A885" s="38" t="n"/>
      <c r="B885" s="56">
        <f>IF(A885="","",DATE(YEAR(A885),MONTH(A885),1))</f>
        <v/>
      </c>
      <c r="C885" s="37" t="n"/>
      <c r="D885" s="43">
        <f>IF(C885="","",IFERROR(INDEX(Perguntas!$B$2:$B$31,MATCH(C885,Perguntas!$A$2:$A$31,0)),"ID inválido"))</f>
        <v/>
      </c>
      <c r="E885" s="43">
        <f>IF(C885="","",IFERROR(INDEX(Perguntas!$C$2:$C$31,MATCH(C885,Perguntas!$A$2:$A$31,0)),""))</f>
        <v/>
      </c>
      <c r="F885" s="37" t="n"/>
      <c r="G885" s="37" t="n"/>
      <c r="H885" s="53" t="n"/>
      <c r="I885" s="53" t="n"/>
      <c r="J885" s="37" t="n"/>
      <c r="K885" s="53" t="n"/>
      <c r="L885" s="53" t="n"/>
      <c r="M885" s="53" t="n"/>
      <c r="N885" s="54" t="n"/>
      <c r="O885" s="57">
        <f>IF(COUNTA(A885,C885,F885,G885)=0,"",IF(OR(A885="",C885="",F885="",G885=""),"INCOMPLETO",IF(COUNTIF(Perguntas!$A$2:$A$31,C885)=0,"ID INVÁLIDO",IF(COUNTIF(Perguntas!$A$22:$A$31,C885)&gt;0,"EXTRA",IF(INDEX(Perguntas!$C$2:$C$21,MATCH(C885,Perguntas!$A$2:$A$21,0))="","PERGUNTA VAZIA",IF(COUNTIFS(Plataformas!$A$2:$A$7,F885,Plataformas!$C$2:$C$7,"Sim")=0,"FORA DO PLANO",IF(COUNTIFS($B$2:B885,B885,$C$2:C885,C885,$F$2:F885,F885)&gt;1,"DUPLICADO","OK")))))))</f>
        <v/>
      </c>
    </row>
    <row r="886" ht="15" customHeight="1" s="22">
      <c r="A886" s="38" t="n"/>
      <c r="B886" s="52">
        <f>IF(A886="","",DATE(YEAR(A886),MONTH(A886),1))</f>
        <v/>
      </c>
      <c r="C886" s="37" t="n"/>
      <c r="D886" s="42">
        <f>IF(C886="","",IFERROR(INDEX(Perguntas!$B$2:$B$31,MATCH(C886,Perguntas!$A$2:$A$31,0)),"ID inválido"))</f>
        <v/>
      </c>
      <c r="E886" s="42">
        <f>IF(C886="","",IFERROR(INDEX(Perguntas!$C$2:$C$31,MATCH(C886,Perguntas!$A$2:$A$31,0)),""))</f>
        <v/>
      </c>
      <c r="F886" s="37" t="n"/>
      <c r="G886" s="37" t="n"/>
      <c r="H886" s="53" t="n"/>
      <c r="I886" s="53" t="n"/>
      <c r="J886" s="37" t="n"/>
      <c r="K886" s="53" t="n"/>
      <c r="L886" s="53" t="n"/>
      <c r="M886" s="53" t="n"/>
      <c r="N886" s="54" t="n"/>
      <c r="O886" s="55">
        <f>IF(COUNTA(A886,C886,F886,G886)=0,"",IF(OR(A886="",C886="",F886="",G886=""),"INCOMPLETO",IF(COUNTIF(Perguntas!$A$2:$A$31,C886)=0,"ID INVÁLIDO",IF(COUNTIF(Perguntas!$A$22:$A$31,C886)&gt;0,"EXTRA",IF(INDEX(Perguntas!$C$2:$C$21,MATCH(C886,Perguntas!$A$2:$A$21,0))="","PERGUNTA VAZIA",IF(COUNTIFS(Plataformas!$A$2:$A$7,F886,Plataformas!$C$2:$C$7,"Sim")=0,"FORA DO PLANO",IF(COUNTIFS($B$2:B886,B886,$C$2:C886,C886,$F$2:F886,F886)&gt;1,"DUPLICADO","OK")))))))</f>
        <v/>
      </c>
    </row>
    <row r="887" ht="15" customHeight="1" s="22">
      <c r="A887" s="38" t="n"/>
      <c r="B887" s="56">
        <f>IF(A887="","",DATE(YEAR(A887),MONTH(A887),1))</f>
        <v/>
      </c>
      <c r="C887" s="37" t="n"/>
      <c r="D887" s="43">
        <f>IF(C887="","",IFERROR(INDEX(Perguntas!$B$2:$B$31,MATCH(C887,Perguntas!$A$2:$A$31,0)),"ID inválido"))</f>
        <v/>
      </c>
      <c r="E887" s="43">
        <f>IF(C887="","",IFERROR(INDEX(Perguntas!$C$2:$C$31,MATCH(C887,Perguntas!$A$2:$A$31,0)),""))</f>
        <v/>
      </c>
      <c r="F887" s="37" t="n"/>
      <c r="G887" s="37" t="n"/>
      <c r="H887" s="53" t="n"/>
      <c r="I887" s="53" t="n"/>
      <c r="J887" s="37" t="n"/>
      <c r="K887" s="53" t="n"/>
      <c r="L887" s="53" t="n"/>
      <c r="M887" s="53" t="n"/>
      <c r="N887" s="54" t="n"/>
      <c r="O887" s="57">
        <f>IF(COUNTA(A887,C887,F887,G887)=0,"",IF(OR(A887="",C887="",F887="",G887=""),"INCOMPLETO",IF(COUNTIF(Perguntas!$A$2:$A$31,C887)=0,"ID INVÁLIDO",IF(COUNTIF(Perguntas!$A$22:$A$31,C887)&gt;0,"EXTRA",IF(INDEX(Perguntas!$C$2:$C$21,MATCH(C887,Perguntas!$A$2:$A$21,0))="","PERGUNTA VAZIA",IF(COUNTIFS(Plataformas!$A$2:$A$7,F887,Plataformas!$C$2:$C$7,"Sim")=0,"FORA DO PLANO",IF(COUNTIFS($B$2:B887,B887,$C$2:C887,C887,$F$2:F887,F887)&gt;1,"DUPLICADO","OK")))))))</f>
        <v/>
      </c>
    </row>
    <row r="888" ht="15" customHeight="1" s="22">
      <c r="A888" s="38" t="n"/>
      <c r="B888" s="52">
        <f>IF(A888="","",DATE(YEAR(A888),MONTH(A888),1))</f>
        <v/>
      </c>
      <c r="C888" s="37" t="n"/>
      <c r="D888" s="42">
        <f>IF(C888="","",IFERROR(INDEX(Perguntas!$B$2:$B$31,MATCH(C888,Perguntas!$A$2:$A$31,0)),"ID inválido"))</f>
        <v/>
      </c>
      <c r="E888" s="42">
        <f>IF(C888="","",IFERROR(INDEX(Perguntas!$C$2:$C$31,MATCH(C888,Perguntas!$A$2:$A$31,0)),""))</f>
        <v/>
      </c>
      <c r="F888" s="37" t="n"/>
      <c r="G888" s="37" t="n"/>
      <c r="H888" s="53" t="n"/>
      <c r="I888" s="53" t="n"/>
      <c r="J888" s="37" t="n"/>
      <c r="K888" s="53" t="n"/>
      <c r="L888" s="53" t="n"/>
      <c r="M888" s="53" t="n"/>
      <c r="N888" s="54" t="n"/>
      <c r="O888" s="55">
        <f>IF(COUNTA(A888,C888,F888,G888)=0,"",IF(OR(A888="",C888="",F888="",G888=""),"INCOMPLETO",IF(COUNTIF(Perguntas!$A$2:$A$31,C888)=0,"ID INVÁLIDO",IF(COUNTIF(Perguntas!$A$22:$A$31,C888)&gt;0,"EXTRA",IF(INDEX(Perguntas!$C$2:$C$21,MATCH(C888,Perguntas!$A$2:$A$21,0))="","PERGUNTA VAZIA",IF(COUNTIFS(Plataformas!$A$2:$A$7,F888,Plataformas!$C$2:$C$7,"Sim")=0,"FORA DO PLANO",IF(COUNTIFS($B$2:B888,B888,$C$2:C888,C888,$F$2:F888,F888)&gt;1,"DUPLICADO","OK")))))))</f>
        <v/>
      </c>
    </row>
    <row r="889" ht="15" customHeight="1" s="22">
      <c r="A889" s="38" t="n"/>
      <c r="B889" s="56">
        <f>IF(A889="","",DATE(YEAR(A889),MONTH(A889),1))</f>
        <v/>
      </c>
      <c r="C889" s="37" t="n"/>
      <c r="D889" s="43">
        <f>IF(C889="","",IFERROR(INDEX(Perguntas!$B$2:$B$31,MATCH(C889,Perguntas!$A$2:$A$31,0)),"ID inválido"))</f>
        <v/>
      </c>
      <c r="E889" s="43">
        <f>IF(C889="","",IFERROR(INDEX(Perguntas!$C$2:$C$31,MATCH(C889,Perguntas!$A$2:$A$31,0)),""))</f>
        <v/>
      </c>
      <c r="F889" s="37" t="n"/>
      <c r="G889" s="37" t="n"/>
      <c r="H889" s="53" t="n"/>
      <c r="I889" s="53" t="n"/>
      <c r="J889" s="37" t="n"/>
      <c r="K889" s="53" t="n"/>
      <c r="L889" s="53" t="n"/>
      <c r="M889" s="53" t="n"/>
      <c r="N889" s="54" t="n"/>
      <c r="O889" s="57">
        <f>IF(COUNTA(A889,C889,F889,G889)=0,"",IF(OR(A889="",C889="",F889="",G889=""),"INCOMPLETO",IF(COUNTIF(Perguntas!$A$2:$A$31,C889)=0,"ID INVÁLIDO",IF(COUNTIF(Perguntas!$A$22:$A$31,C889)&gt;0,"EXTRA",IF(INDEX(Perguntas!$C$2:$C$21,MATCH(C889,Perguntas!$A$2:$A$21,0))="","PERGUNTA VAZIA",IF(COUNTIFS(Plataformas!$A$2:$A$7,F889,Plataformas!$C$2:$C$7,"Sim")=0,"FORA DO PLANO",IF(COUNTIFS($B$2:B889,B889,$C$2:C889,C889,$F$2:F889,F889)&gt;1,"DUPLICADO","OK")))))))</f>
        <v/>
      </c>
    </row>
    <row r="890" ht="15" customHeight="1" s="22">
      <c r="A890" s="38" t="n"/>
      <c r="B890" s="52">
        <f>IF(A890="","",DATE(YEAR(A890),MONTH(A890),1))</f>
        <v/>
      </c>
      <c r="C890" s="37" t="n"/>
      <c r="D890" s="42">
        <f>IF(C890="","",IFERROR(INDEX(Perguntas!$B$2:$B$31,MATCH(C890,Perguntas!$A$2:$A$31,0)),"ID inválido"))</f>
        <v/>
      </c>
      <c r="E890" s="42">
        <f>IF(C890="","",IFERROR(INDEX(Perguntas!$C$2:$C$31,MATCH(C890,Perguntas!$A$2:$A$31,0)),""))</f>
        <v/>
      </c>
      <c r="F890" s="37" t="n"/>
      <c r="G890" s="37" t="n"/>
      <c r="H890" s="53" t="n"/>
      <c r="I890" s="53" t="n"/>
      <c r="J890" s="37" t="n"/>
      <c r="K890" s="53" t="n"/>
      <c r="L890" s="53" t="n"/>
      <c r="M890" s="53" t="n"/>
      <c r="N890" s="54" t="n"/>
      <c r="O890" s="55">
        <f>IF(COUNTA(A890,C890,F890,G890)=0,"",IF(OR(A890="",C890="",F890="",G890=""),"INCOMPLETO",IF(COUNTIF(Perguntas!$A$2:$A$31,C890)=0,"ID INVÁLIDO",IF(COUNTIF(Perguntas!$A$22:$A$31,C890)&gt;0,"EXTRA",IF(INDEX(Perguntas!$C$2:$C$21,MATCH(C890,Perguntas!$A$2:$A$21,0))="","PERGUNTA VAZIA",IF(COUNTIFS(Plataformas!$A$2:$A$7,F890,Plataformas!$C$2:$C$7,"Sim")=0,"FORA DO PLANO",IF(COUNTIFS($B$2:B890,B890,$C$2:C890,C890,$F$2:F890,F890)&gt;1,"DUPLICADO","OK")))))))</f>
        <v/>
      </c>
    </row>
    <row r="891" ht="15" customHeight="1" s="22">
      <c r="A891" s="38" t="n"/>
      <c r="B891" s="56">
        <f>IF(A891="","",DATE(YEAR(A891),MONTH(A891),1))</f>
        <v/>
      </c>
      <c r="C891" s="37" t="n"/>
      <c r="D891" s="43">
        <f>IF(C891="","",IFERROR(INDEX(Perguntas!$B$2:$B$31,MATCH(C891,Perguntas!$A$2:$A$31,0)),"ID inválido"))</f>
        <v/>
      </c>
      <c r="E891" s="43">
        <f>IF(C891="","",IFERROR(INDEX(Perguntas!$C$2:$C$31,MATCH(C891,Perguntas!$A$2:$A$31,0)),""))</f>
        <v/>
      </c>
      <c r="F891" s="37" t="n"/>
      <c r="G891" s="37" t="n"/>
      <c r="H891" s="53" t="n"/>
      <c r="I891" s="53" t="n"/>
      <c r="J891" s="37" t="n"/>
      <c r="K891" s="53" t="n"/>
      <c r="L891" s="53" t="n"/>
      <c r="M891" s="53" t="n"/>
      <c r="N891" s="54" t="n"/>
      <c r="O891" s="57">
        <f>IF(COUNTA(A891,C891,F891,G891)=0,"",IF(OR(A891="",C891="",F891="",G891=""),"INCOMPLETO",IF(COUNTIF(Perguntas!$A$2:$A$31,C891)=0,"ID INVÁLIDO",IF(COUNTIF(Perguntas!$A$22:$A$31,C891)&gt;0,"EXTRA",IF(INDEX(Perguntas!$C$2:$C$21,MATCH(C891,Perguntas!$A$2:$A$21,0))="","PERGUNTA VAZIA",IF(COUNTIFS(Plataformas!$A$2:$A$7,F891,Plataformas!$C$2:$C$7,"Sim")=0,"FORA DO PLANO",IF(COUNTIFS($B$2:B891,B891,$C$2:C891,C891,$F$2:F891,F891)&gt;1,"DUPLICADO","OK")))))))</f>
        <v/>
      </c>
    </row>
    <row r="892" ht="15" customHeight="1" s="22">
      <c r="A892" s="38" t="n"/>
      <c r="B892" s="52">
        <f>IF(A892="","",DATE(YEAR(A892),MONTH(A892),1))</f>
        <v/>
      </c>
      <c r="C892" s="37" t="n"/>
      <c r="D892" s="42">
        <f>IF(C892="","",IFERROR(INDEX(Perguntas!$B$2:$B$31,MATCH(C892,Perguntas!$A$2:$A$31,0)),"ID inválido"))</f>
        <v/>
      </c>
      <c r="E892" s="42">
        <f>IF(C892="","",IFERROR(INDEX(Perguntas!$C$2:$C$31,MATCH(C892,Perguntas!$A$2:$A$31,0)),""))</f>
        <v/>
      </c>
      <c r="F892" s="37" t="n"/>
      <c r="G892" s="37" t="n"/>
      <c r="H892" s="53" t="n"/>
      <c r="I892" s="53" t="n"/>
      <c r="J892" s="37" t="n"/>
      <c r="K892" s="53" t="n"/>
      <c r="L892" s="53" t="n"/>
      <c r="M892" s="53" t="n"/>
      <c r="N892" s="54" t="n"/>
      <c r="O892" s="55">
        <f>IF(COUNTA(A892,C892,F892,G892)=0,"",IF(OR(A892="",C892="",F892="",G892=""),"INCOMPLETO",IF(COUNTIF(Perguntas!$A$2:$A$31,C892)=0,"ID INVÁLIDO",IF(COUNTIF(Perguntas!$A$22:$A$31,C892)&gt;0,"EXTRA",IF(INDEX(Perguntas!$C$2:$C$21,MATCH(C892,Perguntas!$A$2:$A$21,0))="","PERGUNTA VAZIA",IF(COUNTIFS(Plataformas!$A$2:$A$7,F892,Plataformas!$C$2:$C$7,"Sim")=0,"FORA DO PLANO",IF(COUNTIFS($B$2:B892,B892,$C$2:C892,C892,$F$2:F892,F892)&gt;1,"DUPLICADO","OK")))))))</f>
        <v/>
      </c>
    </row>
    <row r="893" ht="15" customHeight="1" s="22">
      <c r="A893" s="38" t="n"/>
      <c r="B893" s="56">
        <f>IF(A893="","",DATE(YEAR(A893),MONTH(A893),1))</f>
        <v/>
      </c>
      <c r="C893" s="37" t="n"/>
      <c r="D893" s="43">
        <f>IF(C893="","",IFERROR(INDEX(Perguntas!$B$2:$B$31,MATCH(C893,Perguntas!$A$2:$A$31,0)),"ID inválido"))</f>
        <v/>
      </c>
      <c r="E893" s="43">
        <f>IF(C893="","",IFERROR(INDEX(Perguntas!$C$2:$C$31,MATCH(C893,Perguntas!$A$2:$A$31,0)),""))</f>
        <v/>
      </c>
      <c r="F893" s="37" t="n"/>
      <c r="G893" s="37" t="n"/>
      <c r="H893" s="53" t="n"/>
      <c r="I893" s="53" t="n"/>
      <c r="J893" s="37" t="n"/>
      <c r="K893" s="53" t="n"/>
      <c r="L893" s="53" t="n"/>
      <c r="M893" s="53" t="n"/>
      <c r="N893" s="54" t="n"/>
      <c r="O893" s="57">
        <f>IF(COUNTA(A893,C893,F893,G893)=0,"",IF(OR(A893="",C893="",F893="",G893=""),"INCOMPLETO",IF(COUNTIF(Perguntas!$A$2:$A$31,C893)=0,"ID INVÁLIDO",IF(COUNTIF(Perguntas!$A$22:$A$31,C893)&gt;0,"EXTRA",IF(INDEX(Perguntas!$C$2:$C$21,MATCH(C893,Perguntas!$A$2:$A$21,0))="","PERGUNTA VAZIA",IF(COUNTIFS(Plataformas!$A$2:$A$7,F893,Plataformas!$C$2:$C$7,"Sim")=0,"FORA DO PLANO",IF(COUNTIFS($B$2:B893,B893,$C$2:C893,C893,$F$2:F893,F893)&gt;1,"DUPLICADO","OK")))))))</f>
        <v/>
      </c>
    </row>
    <row r="894" ht="15" customHeight="1" s="22">
      <c r="A894" s="38" t="n"/>
      <c r="B894" s="52">
        <f>IF(A894="","",DATE(YEAR(A894),MONTH(A894),1))</f>
        <v/>
      </c>
      <c r="C894" s="37" t="n"/>
      <c r="D894" s="42">
        <f>IF(C894="","",IFERROR(INDEX(Perguntas!$B$2:$B$31,MATCH(C894,Perguntas!$A$2:$A$31,0)),"ID inválido"))</f>
        <v/>
      </c>
      <c r="E894" s="42">
        <f>IF(C894="","",IFERROR(INDEX(Perguntas!$C$2:$C$31,MATCH(C894,Perguntas!$A$2:$A$31,0)),""))</f>
        <v/>
      </c>
      <c r="F894" s="37" t="n"/>
      <c r="G894" s="37" t="n"/>
      <c r="H894" s="53" t="n"/>
      <c r="I894" s="53" t="n"/>
      <c r="J894" s="37" t="n"/>
      <c r="K894" s="53" t="n"/>
      <c r="L894" s="53" t="n"/>
      <c r="M894" s="53" t="n"/>
      <c r="N894" s="54" t="n"/>
      <c r="O894" s="55">
        <f>IF(COUNTA(A894,C894,F894,G894)=0,"",IF(OR(A894="",C894="",F894="",G894=""),"INCOMPLETO",IF(COUNTIF(Perguntas!$A$2:$A$31,C894)=0,"ID INVÁLIDO",IF(COUNTIF(Perguntas!$A$22:$A$31,C894)&gt;0,"EXTRA",IF(INDEX(Perguntas!$C$2:$C$21,MATCH(C894,Perguntas!$A$2:$A$21,0))="","PERGUNTA VAZIA",IF(COUNTIFS(Plataformas!$A$2:$A$7,F894,Plataformas!$C$2:$C$7,"Sim")=0,"FORA DO PLANO",IF(COUNTIFS($B$2:B894,B894,$C$2:C894,C894,$F$2:F894,F894)&gt;1,"DUPLICADO","OK")))))))</f>
        <v/>
      </c>
    </row>
    <row r="895" ht="15" customHeight="1" s="22">
      <c r="A895" s="38" t="n"/>
      <c r="B895" s="56">
        <f>IF(A895="","",DATE(YEAR(A895),MONTH(A895),1))</f>
        <v/>
      </c>
      <c r="C895" s="37" t="n"/>
      <c r="D895" s="43">
        <f>IF(C895="","",IFERROR(INDEX(Perguntas!$B$2:$B$31,MATCH(C895,Perguntas!$A$2:$A$31,0)),"ID inválido"))</f>
        <v/>
      </c>
      <c r="E895" s="43">
        <f>IF(C895="","",IFERROR(INDEX(Perguntas!$C$2:$C$31,MATCH(C895,Perguntas!$A$2:$A$31,0)),""))</f>
        <v/>
      </c>
      <c r="F895" s="37" t="n"/>
      <c r="G895" s="37" t="n"/>
      <c r="H895" s="53" t="n"/>
      <c r="I895" s="53" t="n"/>
      <c r="J895" s="37" t="n"/>
      <c r="K895" s="53" t="n"/>
      <c r="L895" s="53" t="n"/>
      <c r="M895" s="53" t="n"/>
      <c r="N895" s="54" t="n"/>
      <c r="O895" s="57">
        <f>IF(COUNTA(A895,C895,F895,G895)=0,"",IF(OR(A895="",C895="",F895="",G895=""),"INCOMPLETO",IF(COUNTIF(Perguntas!$A$2:$A$31,C895)=0,"ID INVÁLIDO",IF(COUNTIF(Perguntas!$A$22:$A$31,C895)&gt;0,"EXTRA",IF(INDEX(Perguntas!$C$2:$C$21,MATCH(C895,Perguntas!$A$2:$A$21,0))="","PERGUNTA VAZIA",IF(COUNTIFS(Plataformas!$A$2:$A$7,F895,Plataformas!$C$2:$C$7,"Sim")=0,"FORA DO PLANO",IF(COUNTIFS($B$2:B895,B895,$C$2:C895,C895,$F$2:F895,F895)&gt;1,"DUPLICADO","OK")))))))</f>
        <v/>
      </c>
    </row>
    <row r="896" ht="15" customHeight="1" s="22">
      <c r="A896" s="38" t="n"/>
      <c r="B896" s="52">
        <f>IF(A896="","",DATE(YEAR(A896),MONTH(A896),1))</f>
        <v/>
      </c>
      <c r="C896" s="37" t="n"/>
      <c r="D896" s="42">
        <f>IF(C896="","",IFERROR(INDEX(Perguntas!$B$2:$B$31,MATCH(C896,Perguntas!$A$2:$A$31,0)),"ID inválido"))</f>
        <v/>
      </c>
      <c r="E896" s="42">
        <f>IF(C896="","",IFERROR(INDEX(Perguntas!$C$2:$C$31,MATCH(C896,Perguntas!$A$2:$A$31,0)),""))</f>
        <v/>
      </c>
      <c r="F896" s="37" t="n"/>
      <c r="G896" s="37" t="n"/>
      <c r="H896" s="53" t="n"/>
      <c r="I896" s="53" t="n"/>
      <c r="J896" s="37" t="n"/>
      <c r="K896" s="53" t="n"/>
      <c r="L896" s="53" t="n"/>
      <c r="M896" s="53" t="n"/>
      <c r="N896" s="54" t="n"/>
      <c r="O896" s="55">
        <f>IF(COUNTA(A896,C896,F896,G896)=0,"",IF(OR(A896="",C896="",F896="",G896=""),"INCOMPLETO",IF(COUNTIF(Perguntas!$A$2:$A$31,C896)=0,"ID INVÁLIDO",IF(COUNTIF(Perguntas!$A$22:$A$31,C896)&gt;0,"EXTRA",IF(INDEX(Perguntas!$C$2:$C$21,MATCH(C896,Perguntas!$A$2:$A$21,0))="","PERGUNTA VAZIA",IF(COUNTIFS(Plataformas!$A$2:$A$7,F896,Plataformas!$C$2:$C$7,"Sim")=0,"FORA DO PLANO",IF(COUNTIFS($B$2:B896,B896,$C$2:C896,C896,$F$2:F896,F896)&gt;1,"DUPLICADO","OK")))))))</f>
        <v/>
      </c>
    </row>
    <row r="897" ht="15" customHeight="1" s="22">
      <c r="A897" s="38" t="n"/>
      <c r="B897" s="56">
        <f>IF(A897="","",DATE(YEAR(A897),MONTH(A897),1))</f>
        <v/>
      </c>
      <c r="C897" s="37" t="n"/>
      <c r="D897" s="43">
        <f>IF(C897="","",IFERROR(INDEX(Perguntas!$B$2:$B$31,MATCH(C897,Perguntas!$A$2:$A$31,0)),"ID inválido"))</f>
        <v/>
      </c>
      <c r="E897" s="43">
        <f>IF(C897="","",IFERROR(INDEX(Perguntas!$C$2:$C$31,MATCH(C897,Perguntas!$A$2:$A$31,0)),""))</f>
        <v/>
      </c>
      <c r="F897" s="37" t="n"/>
      <c r="G897" s="37" t="n"/>
      <c r="H897" s="53" t="n"/>
      <c r="I897" s="53" t="n"/>
      <c r="J897" s="37" t="n"/>
      <c r="K897" s="53" t="n"/>
      <c r="L897" s="53" t="n"/>
      <c r="M897" s="53" t="n"/>
      <c r="N897" s="54" t="n"/>
      <c r="O897" s="57">
        <f>IF(COUNTA(A897,C897,F897,G897)=0,"",IF(OR(A897="",C897="",F897="",G897=""),"INCOMPLETO",IF(COUNTIF(Perguntas!$A$2:$A$31,C897)=0,"ID INVÁLIDO",IF(COUNTIF(Perguntas!$A$22:$A$31,C897)&gt;0,"EXTRA",IF(INDEX(Perguntas!$C$2:$C$21,MATCH(C897,Perguntas!$A$2:$A$21,0))="","PERGUNTA VAZIA",IF(COUNTIFS(Plataformas!$A$2:$A$7,F897,Plataformas!$C$2:$C$7,"Sim")=0,"FORA DO PLANO",IF(COUNTIFS($B$2:B897,B897,$C$2:C897,C897,$F$2:F897,F897)&gt;1,"DUPLICADO","OK")))))))</f>
        <v/>
      </c>
    </row>
    <row r="898" ht="15" customHeight="1" s="22">
      <c r="A898" s="38" t="n"/>
      <c r="B898" s="52">
        <f>IF(A898="","",DATE(YEAR(A898),MONTH(A898),1))</f>
        <v/>
      </c>
      <c r="C898" s="37" t="n"/>
      <c r="D898" s="42">
        <f>IF(C898="","",IFERROR(INDEX(Perguntas!$B$2:$B$31,MATCH(C898,Perguntas!$A$2:$A$31,0)),"ID inválido"))</f>
        <v/>
      </c>
      <c r="E898" s="42">
        <f>IF(C898="","",IFERROR(INDEX(Perguntas!$C$2:$C$31,MATCH(C898,Perguntas!$A$2:$A$31,0)),""))</f>
        <v/>
      </c>
      <c r="F898" s="37" t="n"/>
      <c r="G898" s="37" t="n"/>
      <c r="H898" s="53" t="n"/>
      <c r="I898" s="53" t="n"/>
      <c r="J898" s="37" t="n"/>
      <c r="K898" s="53" t="n"/>
      <c r="L898" s="53" t="n"/>
      <c r="M898" s="53" t="n"/>
      <c r="N898" s="54" t="n"/>
      <c r="O898" s="55">
        <f>IF(COUNTA(A898,C898,F898,G898)=0,"",IF(OR(A898="",C898="",F898="",G898=""),"INCOMPLETO",IF(COUNTIF(Perguntas!$A$2:$A$31,C898)=0,"ID INVÁLIDO",IF(COUNTIF(Perguntas!$A$22:$A$31,C898)&gt;0,"EXTRA",IF(INDEX(Perguntas!$C$2:$C$21,MATCH(C898,Perguntas!$A$2:$A$21,0))="","PERGUNTA VAZIA",IF(COUNTIFS(Plataformas!$A$2:$A$7,F898,Plataformas!$C$2:$C$7,"Sim")=0,"FORA DO PLANO",IF(COUNTIFS($B$2:B898,B898,$C$2:C898,C898,$F$2:F898,F898)&gt;1,"DUPLICADO","OK")))))))</f>
        <v/>
      </c>
    </row>
    <row r="899" ht="15" customHeight="1" s="22">
      <c r="A899" s="38" t="n"/>
      <c r="B899" s="56">
        <f>IF(A899="","",DATE(YEAR(A899),MONTH(A899),1))</f>
        <v/>
      </c>
      <c r="C899" s="37" t="n"/>
      <c r="D899" s="43">
        <f>IF(C899="","",IFERROR(INDEX(Perguntas!$B$2:$B$31,MATCH(C899,Perguntas!$A$2:$A$31,0)),"ID inválido"))</f>
        <v/>
      </c>
      <c r="E899" s="43">
        <f>IF(C899="","",IFERROR(INDEX(Perguntas!$C$2:$C$31,MATCH(C899,Perguntas!$A$2:$A$31,0)),""))</f>
        <v/>
      </c>
      <c r="F899" s="37" t="n"/>
      <c r="G899" s="37" t="n"/>
      <c r="H899" s="53" t="n"/>
      <c r="I899" s="53" t="n"/>
      <c r="J899" s="37" t="n"/>
      <c r="K899" s="53" t="n"/>
      <c r="L899" s="53" t="n"/>
      <c r="M899" s="53" t="n"/>
      <c r="N899" s="54" t="n"/>
      <c r="O899" s="57">
        <f>IF(COUNTA(A899,C899,F899,G899)=0,"",IF(OR(A899="",C899="",F899="",G899=""),"INCOMPLETO",IF(COUNTIF(Perguntas!$A$2:$A$31,C899)=0,"ID INVÁLIDO",IF(COUNTIF(Perguntas!$A$22:$A$31,C899)&gt;0,"EXTRA",IF(INDEX(Perguntas!$C$2:$C$21,MATCH(C899,Perguntas!$A$2:$A$21,0))="","PERGUNTA VAZIA",IF(COUNTIFS(Plataformas!$A$2:$A$7,F899,Plataformas!$C$2:$C$7,"Sim")=0,"FORA DO PLANO",IF(COUNTIFS($B$2:B899,B899,$C$2:C899,C899,$F$2:F899,F899)&gt;1,"DUPLICADO","OK")))))))</f>
        <v/>
      </c>
    </row>
    <row r="900" ht="15" customHeight="1" s="22">
      <c r="A900" s="38" t="n"/>
      <c r="B900" s="52">
        <f>IF(A900="","",DATE(YEAR(A900),MONTH(A900),1))</f>
        <v/>
      </c>
      <c r="C900" s="37" t="n"/>
      <c r="D900" s="42">
        <f>IF(C900="","",IFERROR(INDEX(Perguntas!$B$2:$B$31,MATCH(C900,Perguntas!$A$2:$A$31,0)),"ID inválido"))</f>
        <v/>
      </c>
      <c r="E900" s="42">
        <f>IF(C900="","",IFERROR(INDEX(Perguntas!$C$2:$C$31,MATCH(C900,Perguntas!$A$2:$A$31,0)),""))</f>
        <v/>
      </c>
      <c r="F900" s="37" t="n"/>
      <c r="G900" s="37" t="n"/>
      <c r="H900" s="53" t="n"/>
      <c r="I900" s="53" t="n"/>
      <c r="J900" s="37" t="n"/>
      <c r="K900" s="53" t="n"/>
      <c r="L900" s="53" t="n"/>
      <c r="M900" s="53" t="n"/>
      <c r="N900" s="54" t="n"/>
      <c r="O900" s="55">
        <f>IF(COUNTA(A900,C900,F900,G900)=0,"",IF(OR(A900="",C900="",F900="",G900=""),"INCOMPLETO",IF(COUNTIF(Perguntas!$A$2:$A$31,C900)=0,"ID INVÁLIDO",IF(COUNTIF(Perguntas!$A$22:$A$31,C900)&gt;0,"EXTRA",IF(INDEX(Perguntas!$C$2:$C$21,MATCH(C900,Perguntas!$A$2:$A$21,0))="","PERGUNTA VAZIA",IF(COUNTIFS(Plataformas!$A$2:$A$7,F900,Plataformas!$C$2:$C$7,"Sim")=0,"FORA DO PLANO",IF(COUNTIFS($B$2:B900,B900,$C$2:C900,C900,$F$2:F900,F900)&gt;1,"DUPLICADO","OK")))))))</f>
        <v/>
      </c>
    </row>
    <row r="901" ht="15" customHeight="1" s="22">
      <c r="A901" s="38" t="n"/>
      <c r="B901" s="56">
        <f>IF(A901="","",DATE(YEAR(A901),MONTH(A901),1))</f>
        <v/>
      </c>
      <c r="C901" s="37" t="n"/>
      <c r="D901" s="43">
        <f>IF(C901="","",IFERROR(INDEX(Perguntas!$B$2:$B$31,MATCH(C901,Perguntas!$A$2:$A$31,0)),"ID inválido"))</f>
        <v/>
      </c>
      <c r="E901" s="43">
        <f>IF(C901="","",IFERROR(INDEX(Perguntas!$C$2:$C$31,MATCH(C901,Perguntas!$A$2:$A$31,0)),""))</f>
        <v/>
      </c>
      <c r="F901" s="37" t="n"/>
      <c r="G901" s="37" t="n"/>
      <c r="H901" s="53" t="n"/>
      <c r="I901" s="53" t="n"/>
      <c r="J901" s="37" t="n"/>
      <c r="K901" s="53" t="n"/>
      <c r="L901" s="53" t="n"/>
      <c r="M901" s="53" t="n"/>
      <c r="N901" s="54" t="n"/>
      <c r="O901" s="57">
        <f>IF(COUNTA(A901,C901,F901,G901)=0,"",IF(OR(A901="",C901="",F901="",G901=""),"INCOMPLETO",IF(COUNTIF(Perguntas!$A$2:$A$31,C901)=0,"ID INVÁLIDO",IF(COUNTIF(Perguntas!$A$22:$A$31,C901)&gt;0,"EXTRA",IF(INDEX(Perguntas!$C$2:$C$21,MATCH(C901,Perguntas!$A$2:$A$21,0))="","PERGUNTA VAZIA",IF(COUNTIFS(Plataformas!$A$2:$A$7,F901,Plataformas!$C$2:$C$7,"Sim")=0,"FORA DO PLANO",IF(COUNTIFS($B$2:B901,B901,$C$2:C901,C901,$F$2:F901,F901)&gt;1,"DUPLICADO","OK")))))))</f>
        <v/>
      </c>
    </row>
    <row r="902" ht="15" customHeight="1" s="22">
      <c r="A902" s="38" t="n"/>
      <c r="B902" s="52">
        <f>IF(A902="","",DATE(YEAR(A902),MONTH(A902),1))</f>
        <v/>
      </c>
      <c r="C902" s="37" t="n"/>
      <c r="D902" s="42">
        <f>IF(C902="","",IFERROR(INDEX(Perguntas!$B$2:$B$31,MATCH(C902,Perguntas!$A$2:$A$31,0)),"ID inválido"))</f>
        <v/>
      </c>
      <c r="E902" s="42">
        <f>IF(C902="","",IFERROR(INDEX(Perguntas!$C$2:$C$31,MATCH(C902,Perguntas!$A$2:$A$31,0)),""))</f>
        <v/>
      </c>
      <c r="F902" s="37" t="n"/>
      <c r="G902" s="37" t="n"/>
      <c r="H902" s="53" t="n"/>
      <c r="I902" s="53" t="n"/>
      <c r="J902" s="37" t="n"/>
      <c r="K902" s="53" t="n"/>
      <c r="L902" s="53" t="n"/>
      <c r="M902" s="53" t="n"/>
      <c r="N902" s="54" t="n"/>
      <c r="O902" s="55">
        <f>IF(COUNTA(A902,C902,F902,G902)=0,"",IF(OR(A902="",C902="",F902="",G902=""),"INCOMPLETO",IF(COUNTIF(Perguntas!$A$2:$A$31,C902)=0,"ID INVÁLIDO",IF(COUNTIF(Perguntas!$A$22:$A$31,C902)&gt;0,"EXTRA",IF(INDEX(Perguntas!$C$2:$C$21,MATCH(C902,Perguntas!$A$2:$A$21,0))="","PERGUNTA VAZIA",IF(COUNTIFS(Plataformas!$A$2:$A$7,F902,Plataformas!$C$2:$C$7,"Sim")=0,"FORA DO PLANO",IF(COUNTIFS($B$2:B902,B902,$C$2:C902,C902,$F$2:F902,F902)&gt;1,"DUPLICADO","OK")))))))</f>
        <v/>
      </c>
    </row>
    <row r="903" ht="15" customHeight="1" s="22">
      <c r="A903" s="38" t="n"/>
      <c r="B903" s="56">
        <f>IF(A903="","",DATE(YEAR(A903),MONTH(A903),1))</f>
        <v/>
      </c>
      <c r="C903" s="37" t="n"/>
      <c r="D903" s="43">
        <f>IF(C903="","",IFERROR(INDEX(Perguntas!$B$2:$B$31,MATCH(C903,Perguntas!$A$2:$A$31,0)),"ID inválido"))</f>
        <v/>
      </c>
      <c r="E903" s="43">
        <f>IF(C903="","",IFERROR(INDEX(Perguntas!$C$2:$C$31,MATCH(C903,Perguntas!$A$2:$A$31,0)),""))</f>
        <v/>
      </c>
      <c r="F903" s="37" t="n"/>
      <c r="G903" s="37" t="n"/>
      <c r="H903" s="53" t="n"/>
      <c r="I903" s="53" t="n"/>
      <c r="J903" s="37" t="n"/>
      <c r="K903" s="53" t="n"/>
      <c r="L903" s="53" t="n"/>
      <c r="M903" s="53" t="n"/>
      <c r="N903" s="54" t="n"/>
      <c r="O903" s="57">
        <f>IF(COUNTA(A903,C903,F903,G903)=0,"",IF(OR(A903="",C903="",F903="",G903=""),"INCOMPLETO",IF(COUNTIF(Perguntas!$A$2:$A$31,C903)=0,"ID INVÁLIDO",IF(COUNTIF(Perguntas!$A$22:$A$31,C903)&gt;0,"EXTRA",IF(INDEX(Perguntas!$C$2:$C$21,MATCH(C903,Perguntas!$A$2:$A$21,0))="","PERGUNTA VAZIA",IF(COUNTIFS(Plataformas!$A$2:$A$7,F903,Plataformas!$C$2:$C$7,"Sim")=0,"FORA DO PLANO",IF(COUNTIFS($B$2:B903,B903,$C$2:C903,C903,$F$2:F903,F903)&gt;1,"DUPLICADO","OK")))))))</f>
        <v/>
      </c>
    </row>
    <row r="904" ht="15" customHeight="1" s="22">
      <c r="A904" s="38" t="n"/>
      <c r="B904" s="52">
        <f>IF(A904="","",DATE(YEAR(A904),MONTH(A904),1))</f>
        <v/>
      </c>
      <c r="C904" s="37" t="n"/>
      <c r="D904" s="42">
        <f>IF(C904="","",IFERROR(INDEX(Perguntas!$B$2:$B$31,MATCH(C904,Perguntas!$A$2:$A$31,0)),"ID inválido"))</f>
        <v/>
      </c>
      <c r="E904" s="42">
        <f>IF(C904="","",IFERROR(INDEX(Perguntas!$C$2:$C$31,MATCH(C904,Perguntas!$A$2:$A$31,0)),""))</f>
        <v/>
      </c>
      <c r="F904" s="37" t="n"/>
      <c r="G904" s="37" t="n"/>
      <c r="H904" s="53" t="n"/>
      <c r="I904" s="53" t="n"/>
      <c r="J904" s="37" t="n"/>
      <c r="K904" s="53" t="n"/>
      <c r="L904" s="53" t="n"/>
      <c r="M904" s="53" t="n"/>
      <c r="N904" s="54" t="n"/>
      <c r="O904" s="55">
        <f>IF(COUNTA(A904,C904,F904,G904)=0,"",IF(OR(A904="",C904="",F904="",G904=""),"INCOMPLETO",IF(COUNTIF(Perguntas!$A$2:$A$31,C904)=0,"ID INVÁLIDO",IF(COUNTIF(Perguntas!$A$22:$A$31,C904)&gt;0,"EXTRA",IF(INDEX(Perguntas!$C$2:$C$21,MATCH(C904,Perguntas!$A$2:$A$21,0))="","PERGUNTA VAZIA",IF(COUNTIFS(Plataformas!$A$2:$A$7,F904,Plataformas!$C$2:$C$7,"Sim")=0,"FORA DO PLANO",IF(COUNTIFS($B$2:B904,B904,$C$2:C904,C904,$F$2:F904,F904)&gt;1,"DUPLICADO","OK")))))))</f>
        <v/>
      </c>
    </row>
    <row r="905" ht="15" customHeight="1" s="22">
      <c r="A905" s="38" t="n"/>
      <c r="B905" s="56">
        <f>IF(A905="","",DATE(YEAR(A905),MONTH(A905),1))</f>
        <v/>
      </c>
      <c r="C905" s="37" t="n"/>
      <c r="D905" s="43">
        <f>IF(C905="","",IFERROR(INDEX(Perguntas!$B$2:$B$31,MATCH(C905,Perguntas!$A$2:$A$31,0)),"ID inválido"))</f>
        <v/>
      </c>
      <c r="E905" s="43">
        <f>IF(C905="","",IFERROR(INDEX(Perguntas!$C$2:$C$31,MATCH(C905,Perguntas!$A$2:$A$31,0)),""))</f>
        <v/>
      </c>
      <c r="F905" s="37" t="n"/>
      <c r="G905" s="37" t="n"/>
      <c r="H905" s="53" t="n"/>
      <c r="I905" s="53" t="n"/>
      <c r="J905" s="37" t="n"/>
      <c r="K905" s="53" t="n"/>
      <c r="L905" s="53" t="n"/>
      <c r="M905" s="53" t="n"/>
      <c r="N905" s="54" t="n"/>
      <c r="O905" s="57">
        <f>IF(COUNTA(A905,C905,F905,G905)=0,"",IF(OR(A905="",C905="",F905="",G905=""),"INCOMPLETO",IF(COUNTIF(Perguntas!$A$2:$A$31,C905)=0,"ID INVÁLIDO",IF(COUNTIF(Perguntas!$A$22:$A$31,C905)&gt;0,"EXTRA",IF(INDEX(Perguntas!$C$2:$C$21,MATCH(C905,Perguntas!$A$2:$A$21,0))="","PERGUNTA VAZIA",IF(COUNTIFS(Plataformas!$A$2:$A$7,F905,Plataformas!$C$2:$C$7,"Sim")=0,"FORA DO PLANO",IF(COUNTIFS($B$2:B905,B905,$C$2:C905,C905,$F$2:F905,F905)&gt;1,"DUPLICADO","OK")))))))</f>
        <v/>
      </c>
    </row>
    <row r="906" ht="15" customHeight="1" s="22">
      <c r="A906" s="38" t="n"/>
      <c r="B906" s="52">
        <f>IF(A906="","",DATE(YEAR(A906),MONTH(A906),1))</f>
        <v/>
      </c>
      <c r="C906" s="37" t="n"/>
      <c r="D906" s="42">
        <f>IF(C906="","",IFERROR(INDEX(Perguntas!$B$2:$B$31,MATCH(C906,Perguntas!$A$2:$A$31,0)),"ID inválido"))</f>
        <v/>
      </c>
      <c r="E906" s="42">
        <f>IF(C906="","",IFERROR(INDEX(Perguntas!$C$2:$C$31,MATCH(C906,Perguntas!$A$2:$A$31,0)),""))</f>
        <v/>
      </c>
      <c r="F906" s="37" t="n"/>
      <c r="G906" s="37" t="n"/>
      <c r="H906" s="53" t="n"/>
      <c r="I906" s="53" t="n"/>
      <c r="J906" s="37" t="n"/>
      <c r="K906" s="53" t="n"/>
      <c r="L906" s="53" t="n"/>
      <c r="M906" s="53" t="n"/>
      <c r="N906" s="54" t="n"/>
      <c r="O906" s="55">
        <f>IF(COUNTA(A906,C906,F906,G906)=0,"",IF(OR(A906="",C906="",F906="",G906=""),"INCOMPLETO",IF(COUNTIF(Perguntas!$A$2:$A$31,C906)=0,"ID INVÁLIDO",IF(COUNTIF(Perguntas!$A$22:$A$31,C906)&gt;0,"EXTRA",IF(INDEX(Perguntas!$C$2:$C$21,MATCH(C906,Perguntas!$A$2:$A$21,0))="","PERGUNTA VAZIA",IF(COUNTIFS(Plataformas!$A$2:$A$7,F906,Plataformas!$C$2:$C$7,"Sim")=0,"FORA DO PLANO",IF(COUNTIFS($B$2:B906,B906,$C$2:C906,C906,$F$2:F906,F906)&gt;1,"DUPLICADO","OK")))))))</f>
        <v/>
      </c>
    </row>
    <row r="907" ht="15" customHeight="1" s="22">
      <c r="A907" s="38" t="n"/>
      <c r="B907" s="56">
        <f>IF(A907="","",DATE(YEAR(A907),MONTH(A907),1))</f>
        <v/>
      </c>
      <c r="C907" s="37" t="n"/>
      <c r="D907" s="43">
        <f>IF(C907="","",IFERROR(INDEX(Perguntas!$B$2:$B$31,MATCH(C907,Perguntas!$A$2:$A$31,0)),"ID inválido"))</f>
        <v/>
      </c>
      <c r="E907" s="43">
        <f>IF(C907="","",IFERROR(INDEX(Perguntas!$C$2:$C$31,MATCH(C907,Perguntas!$A$2:$A$31,0)),""))</f>
        <v/>
      </c>
      <c r="F907" s="37" t="n"/>
      <c r="G907" s="37" t="n"/>
      <c r="H907" s="53" t="n"/>
      <c r="I907" s="53" t="n"/>
      <c r="J907" s="37" t="n"/>
      <c r="K907" s="53" t="n"/>
      <c r="L907" s="53" t="n"/>
      <c r="M907" s="53" t="n"/>
      <c r="N907" s="54" t="n"/>
      <c r="O907" s="57">
        <f>IF(COUNTA(A907,C907,F907,G907)=0,"",IF(OR(A907="",C907="",F907="",G907=""),"INCOMPLETO",IF(COUNTIF(Perguntas!$A$2:$A$31,C907)=0,"ID INVÁLIDO",IF(COUNTIF(Perguntas!$A$22:$A$31,C907)&gt;0,"EXTRA",IF(INDEX(Perguntas!$C$2:$C$21,MATCH(C907,Perguntas!$A$2:$A$21,0))="","PERGUNTA VAZIA",IF(COUNTIFS(Plataformas!$A$2:$A$7,F907,Plataformas!$C$2:$C$7,"Sim")=0,"FORA DO PLANO",IF(COUNTIFS($B$2:B907,B907,$C$2:C907,C907,$F$2:F907,F907)&gt;1,"DUPLICADO","OK")))))))</f>
        <v/>
      </c>
    </row>
    <row r="908" ht="15" customHeight="1" s="22">
      <c r="A908" s="38" t="n"/>
      <c r="B908" s="52">
        <f>IF(A908="","",DATE(YEAR(A908),MONTH(A908),1))</f>
        <v/>
      </c>
      <c r="C908" s="37" t="n"/>
      <c r="D908" s="42">
        <f>IF(C908="","",IFERROR(INDEX(Perguntas!$B$2:$B$31,MATCH(C908,Perguntas!$A$2:$A$31,0)),"ID inválido"))</f>
        <v/>
      </c>
      <c r="E908" s="42">
        <f>IF(C908="","",IFERROR(INDEX(Perguntas!$C$2:$C$31,MATCH(C908,Perguntas!$A$2:$A$31,0)),""))</f>
        <v/>
      </c>
      <c r="F908" s="37" t="n"/>
      <c r="G908" s="37" t="n"/>
      <c r="H908" s="53" t="n"/>
      <c r="I908" s="53" t="n"/>
      <c r="J908" s="37" t="n"/>
      <c r="K908" s="53" t="n"/>
      <c r="L908" s="53" t="n"/>
      <c r="M908" s="53" t="n"/>
      <c r="N908" s="54" t="n"/>
      <c r="O908" s="55">
        <f>IF(COUNTA(A908,C908,F908,G908)=0,"",IF(OR(A908="",C908="",F908="",G908=""),"INCOMPLETO",IF(COUNTIF(Perguntas!$A$2:$A$31,C908)=0,"ID INVÁLIDO",IF(COUNTIF(Perguntas!$A$22:$A$31,C908)&gt;0,"EXTRA",IF(INDEX(Perguntas!$C$2:$C$21,MATCH(C908,Perguntas!$A$2:$A$21,0))="","PERGUNTA VAZIA",IF(COUNTIFS(Plataformas!$A$2:$A$7,F908,Plataformas!$C$2:$C$7,"Sim")=0,"FORA DO PLANO",IF(COUNTIFS($B$2:B908,B908,$C$2:C908,C908,$F$2:F908,F908)&gt;1,"DUPLICADO","OK")))))))</f>
        <v/>
      </c>
    </row>
    <row r="909" ht="15" customHeight="1" s="22">
      <c r="A909" s="38" t="n"/>
      <c r="B909" s="56">
        <f>IF(A909="","",DATE(YEAR(A909),MONTH(A909),1))</f>
        <v/>
      </c>
      <c r="C909" s="37" t="n"/>
      <c r="D909" s="43">
        <f>IF(C909="","",IFERROR(INDEX(Perguntas!$B$2:$B$31,MATCH(C909,Perguntas!$A$2:$A$31,0)),"ID inválido"))</f>
        <v/>
      </c>
      <c r="E909" s="43">
        <f>IF(C909="","",IFERROR(INDEX(Perguntas!$C$2:$C$31,MATCH(C909,Perguntas!$A$2:$A$31,0)),""))</f>
        <v/>
      </c>
      <c r="F909" s="37" t="n"/>
      <c r="G909" s="37" t="n"/>
      <c r="H909" s="53" t="n"/>
      <c r="I909" s="53" t="n"/>
      <c r="J909" s="37" t="n"/>
      <c r="K909" s="53" t="n"/>
      <c r="L909" s="53" t="n"/>
      <c r="M909" s="53" t="n"/>
      <c r="N909" s="54" t="n"/>
      <c r="O909" s="57">
        <f>IF(COUNTA(A909,C909,F909,G909)=0,"",IF(OR(A909="",C909="",F909="",G909=""),"INCOMPLETO",IF(COUNTIF(Perguntas!$A$2:$A$31,C909)=0,"ID INVÁLIDO",IF(COUNTIF(Perguntas!$A$22:$A$31,C909)&gt;0,"EXTRA",IF(INDEX(Perguntas!$C$2:$C$21,MATCH(C909,Perguntas!$A$2:$A$21,0))="","PERGUNTA VAZIA",IF(COUNTIFS(Plataformas!$A$2:$A$7,F909,Plataformas!$C$2:$C$7,"Sim")=0,"FORA DO PLANO",IF(COUNTIFS($B$2:B909,B909,$C$2:C909,C909,$F$2:F909,F909)&gt;1,"DUPLICADO","OK")))))))</f>
        <v/>
      </c>
    </row>
    <row r="910" ht="15" customHeight="1" s="22">
      <c r="A910" s="38" t="n"/>
      <c r="B910" s="52">
        <f>IF(A910="","",DATE(YEAR(A910),MONTH(A910),1))</f>
        <v/>
      </c>
      <c r="C910" s="37" t="n"/>
      <c r="D910" s="42">
        <f>IF(C910="","",IFERROR(INDEX(Perguntas!$B$2:$B$31,MATCH(C910,Perguntas!$A$2:$A$31,0)),"ID inválido"))</f>
        <v/>
      </c>
      <c r="E910" s="42">
        <f>IF(C910="","",IFERROR(INDEX(Perguntas!$C$2:$C$31,MATCH(C910,Perguntas!$A$2:$A$31,0)),""))</f>
        <v/>
      </c>
      <c r="F910" s="37" t="n"/>
      <c r="G910" s="37" t="n"/>
      <c r="H910" s="53" t="n"/>
      <c r="I910" s="53" t="n"/>
      <c r="J910" s="37" t="n"/>
      <c r="K910" s="53" t="n"/>
      <c r="L910" s="53" t="n"/>
      <c r="M910" s="53" t="n"/>
      <c r="N910" s="54" t="n"/>
      <c r="O910" s="55">
        <f>IF(COUNTA(A910,C910,F910,G910)=0,"",IF(OR(A910="",C910="",F910="",G910=""),"INCOMPLETO",IF(COUNTIF(Perguntas!$A$2:$A$31,C910)=0,"ID INVÁLIDO",IF(COUNTIF(Perguntas!$A$22:$A$31,C910)&gt;0,"EXTRA",IF(INDEX(Perguntas!$C$2:$C$21,MATCH(C910,Perguntas!$A$2:$A$21,0))="","PERGUNTA VAZIA",IF(COUNTIFS(Plataformas!$A$2:$A$7,F910,Plataformas!$C$2:$C$7,"Sim")=0,"FORA DO PLANO",IF(COUNTIFS($B$2:B910,B910,$C$2:C910,C910,$F$2:F910,F910)&gt;1,"DUPLICADO","OK")))))))</f>
        <v/>
      </c>
    </row>
    <row r="911" ht="15" customHeight="1" s="22">
      <c r="A911" s="38" t="n"/>
      <c r="B911" s="56">
        <f>IF(A911="","",DATE(YEAR(A911),MONTH(A911),1))</f>
        <v/>
      </c>
      <c r="C911" s="37" t="n"/>
      <c r="D911" s="43">
        <f>IF(C911="","",IFERROR(INDEX(Perguntas!$B$2:$B$31,MATCH(C911,Perguntas!$A$2:$A$31,0)),"ID inválido"))</f>
        <v/>
      </c>
      <c r="E911" s="43">
        <f>IF(C911="","",IFERROR(INDEX(Perguntas!$C$2:$C$31,MATCH(C911,Perguntas!$A$2:$A$31,0)),""))</f>
        <v/>
      </c>
      <c r="F911" s="37" t="n"/>
      <c r="G911" s="37" t="n"/>
      <c r="H911" s="53" t="n"/>
      <c r="I911" s="53" t="n"/>
      <c r="J911" s="37" t="n"/>
      <c r="K911" s="53" t="n"/>
      <c r="L911" s="53" t="n"/>
      <c r="M911" s="53" t="n"/>
      <c r="N911" s="54" t="n"/>
      <c r="O911" s="57">
        <f>IF(COUNTA(A911,C911,F911,G911)=0,"",IF(OR(A911="",C911="",F911="",G911=""),"INCOMPLETO",IF(COUNTIF(Perguntas!$A$2:$A$31,C911)=0,"ID INVÁLIDO",IF(COUNTIF(Perguntas!$A$22:$A$31,C911)&gt;0,"EXTRA",IF(INDEX(Perguntas!$C$2:$C$21,MATCH(C911,Perguntas!$A$2:$A$21,0))="","PERGUNTA VAZIA",IF(COUNTIFS(Plataformas!$A$2:$A$7,F911,Plataformas!$C$2:$C$7,"Sim")=0,"FORA DO PLANO",IF(COUNTIFS($B$2:B911,B911,$C$2:C911,C911,$F$2:F911,F911)&gt;1,"DUPLICADO","OK")))))))</f>
        <v/>
      </c>
    </row>
    <row r="912" ht="15" customHeight="1" s="22">
      <c r="A912" s="38" t="n"/>
      <c r="B912" s="52">
        <f>IF(A912="","",DATE(YEAR(A912),MONTH(A912),1))</f>
        <v/>
      </c>
      <c r="C912" s="37" t="n"/>
      <c r="D912" s="42">
        <f>IF(C912="","",IFERROR(INDEX(Perguntas!$B$2:$B$31,MATCH(C912,Perguntas!$A$2:$A$31,0)),"ID inválido"))</f>
        <v/>
      </c>
      <c r="E912" s="42">
        <f>IF(C912="","",IFERROR(INDEX(Perguntas!$C$2:$C$31,MATCH(C912,Perguntas!$A$2:$A$31,0)),""))</f>
        <v/>
      </c>
      <c r="F912" s="37" t="n"/>
      <c r="G912" s="37" t="n"/>
      <c r="H912" s="53" t="n"/>
      <c r="I912" s="53" t="n"/>
      <c r="J912" s="37" t="n"/>
      <c r="K912" s="53" t="n"/>
      <c r="L912" s="53" t="n"/>
      <c r="M912" s="53" t="n"/>
      <c r="N912" s="54" t="n"/>
      <c r="O912" s="55">
        <f>IF(COUNTA(A912,C912,F912,G912)=0,"",IF(OR(A912="",C912="",F912="",G912=""),"INCOMPLETO",IF(COUNTIF(Perguntas!$A$2:$A$31,C912)=0,"ID INVÁLIDO",IF(COUNTIF(Perguntas!$A$22:$A$31,C912)&gt;0,"EXTRA",IF(INDEX(Perguntas!$C$2:$C$21,MATCH(C912,Perguntas!$A$2:$A$21,0))="","PERGUNTA VAZIA",IF(COUNTIFS(Plataformas!$A$2:$A$7,F912,Plataformas!$C$2:$C$7,"Sim")=0,"FORA DO PLANO",IF(COUNTIFS($B$2:B912,B912,$C$2:C912,C912,$F$2:F912,F912)&gt;1,"DUPLICADO","OK")))))))</f>
        <v/>
      </c>
    </row>
    <row r="913" ht="15" customHeight="1" s="22">
      <c r="A913" s="38" t="n"/>
      <c r="B913" s="56">
        <f>IF(A913="","",DATE(YEAR(A913),MONTH(A913),1))</f>
        <v/>
      </c>
      <c r="C913" s="37" t="n"/>
      <c r="D913" s="43">
        <f>IF(C913="","",IFERROR(INDEX(Perguntas!$B$2:$B$31,MATCH(C913,Perguntas!$A$2:$A$31,0)),"ID inválido"))</f>
        <v/>
      </c>
      <c r="E913" s="43">
        <f>IF(C913="","",IFERROR(INDEX(Perguntas!$C$2:$C$31,MATCH(C913,Perguntas!$A$2:$A$31,0)),""))</f>
        <v/>
      </c>
      <c r="F913" s="37" t="n"/>
      <c r="G913" s="37" t="n"/>
      <c r="H913" s="53" t="n"/>
      <c r="I913" s="53" t="n"/>
      <c r="J913" s="37" t="n"/>
      <c r="K913" s="53" t="n"/>
      <c r="L913" s="53" t="n"/>
      <c r="M913" s="53" t="n"/>
      <c r="N913" s="54" t="n"/>
      <c r="O913" s="57">
        <f>IF(COUNTA(A913,C913,F913,G913)=0,"",IF(OR(A913="",C913="",F913="",G913=""),"INCOMPLETO",IF(COUNTIF(Perguntas!$A$2:$A$31,C913)=0,"ID INVÁLIDO",IF(COUNTIF(Perguntas!$A$22:$A$31,C913)&gt;0,"EXTRA",IF(INDEX(Perguntas!$C$2:$C$21,MATCH(C913,Perguntas!$A$2:$A$21,0))="","PERGUNTA VAZIA",IF(COUNTIFS(Plataformas!$A$2:$A$7,F913,Plataformas!$C$2:$C$7,"Sim")=0,"FORA DO PLANO",IF(COUNTIFS($B$2:B913,B913,$C$2:C913,C913,$F$2:F913,F913)&gt;1,"DUPLICADO","OK")))))))</f>
        <v/>
      </c>
    </row>
    <row r="914" ht="15" customHeight="1" s="22">
      <c r="A914" s="38" t="n"/>
      <c r="B914" s="52">
        <f>IF(A914="","",DATE(YEAR(A914),MONTH(A914),1))</f>
        <v/>
      </c>
      <c r="C914" s="37" t="n"/>
      <c r="D914" s="42">
        <f>IF(C914="","",IFERROR(INDEX(Perguntas!$B$2:$B$31,MATCH(C914,Perguntas!$A$2:$A$31,0)),"ID inválido"))</f>
        <v/>
      </c>
      <c r="E914" s="42">
        <f>IF(C914="","",IFERROR(INDEX(Perguntas!$C$2:$C$31,MATCH(C914,Perguntas!$A$2:$A$31,0)),""))</f>
        <v/>
      </c>
      <c r="F914" s="37" t="n"/>
      <c r="G914" s="37" t="n"/>
      <c r="H914" s="53" t="n"/>
      <c r="I914" s="53" t="n"/>
      <c r="J914" s="37" t="n"/>
      <c r="K914" s="53" t="n"/>
      <c r="L914" s="53" t="n"/>
      <c r="M914" s="53" t="n"/>
      <c r="N914" s="54" t="n"/>
      <c r="O914" s="55">
        <f>IF(COUNTA(A914,C914,F914,G914)=0,"",IF(OR(A914="",C914="",F914="",G914=""),"INCOMPLETO",IF(COUNTIF(Perguntas!$A$2:$A$31,C914)=0,"ID INVÁLIDO",IF(COUNTIF(Perguntas!$A$22:$A$31,C914)&gt;0,"EXTRA",IF(INDEX(Perguntas!$C$2:$C$21,MATCH(C914,Perguntas!$A$2:$A$21,0))="","PERGUNTA VAZIA",IF(COUNTIFS(Plataformas!$A$2:$A$7,F914,Plataformas!$C$2:$C$7,"Sim")=0,"FORA DO PLANO",IF(COUNTIFS($B$2:B914,B914,$C$2:C914,C914,$F$2:F914,F914)&gt;1,"DUPLICADO","OK")))))))</f>
        <v/>
      </c>
    </row>
    <row r="915" ht="15" customHeight="1" s="22">
      <c r="A915" s="38" t="n"/>
      <c r="B915" s="56">
        <f>IF(A915="","",DATE(YEAR(A915),MONTH(A915),1))</f>
        <v/>
      </c>
      <c r="C915" s="37" t="n"/>
      <c r="D915" s="43">
        <f>IF(C915="","",IFERROR(INDEX(Perguntas!$B$2:$B$31,MATCH(C915,Perguntas!$A$2:$A$31,0)),"ID inválido"))</f>
        <v/>
      </c>
      <c r="E915" s="43">
        <f>IF(C915="","",IFERROR(INDEX(Perguntas!$C$2:$C$31,MATCH(C915,Perguntas!$A$2:$A$31,0)),""))</f>
        <v/>
      </c>
      <c r="F915" s="37" t="n"/>
      <c r="G915" s="37" t="n"/>
      <c r="H915" s="53" t="n"/>
      <c r="I915" s="53" t="n"/>
      <c r="J915" s="37" t="n"/>
      <c r="K915" s="53" t="n"/>
      <c r="L915" s="53" t="n"/>
      <c r="M915" s="53" t="n"/>
      <c r="N915" s="54" t="n"/>
      <c r="O915" s="57">
        <f>IF(COUNTA(A915,C915,F915,G915)=0,"",IF(OR(A915="",C915="",F915="",G915=""),"INCOMPLETO",IF(COUNTIF(Perguntas!$A$2:$A$31,C915)=0,"ID INVÁLIDO",IF(COUNTIF(Perguntas!$A$22:$A$31,C915)&gt;0,"EXTRA",IF(INDEX(Perguntas!$C$2:$C$21,MATCH(C915,Perguntas!$A$2:$A$21,0))="","PERGUNTA VAZIA",IF(COUNTIFS(Plataformas!$A$2:$A$7,F915,Plataformas!$C$2:$C$7,"Sim")=0,"FORA DO PLANO",IF(COUNTIFS($B$2:B915,B915,$C$2:C915,C915,$F$2:F915,F915)&gt;1,"DUPLICADO","OK")))))))</f>
        <v/>
      </c>
    </row>
    <row r="916" ht="15" customHeight="1" s="22">
      <c r="A916" s="38" t="n"/>
      <c r="B916" s="52">
        <f>IF(A916="","",DATE(YEAR(A916),MONTH(A916),1))</f>
        <v/>
      </c>
      <c r="C916" s="37" t="n"/>
      <c r="D916" s="42">
        <f>IF(C916="","",IFERROR(INDEX(Perguntas!$B$2:$B$31,MATCH(C916,Perguntas!$A$2:$A$31,0)),"ID inválido"))</f>
        <v/>
      </c>
      <c r="E916" s="42">
        <f>IF(C916="","",IFERROR(INDEX(Perguntas!$C$2:$C$31,MATCH(C916,Perguntas!$A$2:$A$31,0)),""))</f>
        <v/>
      </c>
      <c r="F916" s="37" t="n"/>
      <c r="G916" s="37" t="n"/>
      <c r="H916" s="53" t="n"/>
      <c r="I916" s="53" t="n"/>
      <c r="J916" s="37" t="n"/>
      <c r="K916" s="53" t="n"/>
      <c r="L916" s="53" t="n"/>
      <c r="M916" s="53" t="n"/>
      <c r="N916" s="54" t="n"/>
      <c r="O916" s="55">
        <f>IF(COUNTA(A916,C916,F916,G916)=0,"",IF(OR(A916="",C916="",F916="",G916=""),"INCOMPLETO",IF(COUNTIF(Perguntas!$A$2:$A$31,C916)=0,"ID INVÁLIDO",IF(COUNTIF(Perguntas!$A$22:$A$31,C916)&gt;0,"EXTRA",IF(INDEX(Perguntas!$C$2:$C$21,MATCH(C916,Perguntas!$A$2:$A$21,0))="","PERGUNTA VAZIA",IF(COUNTIFS(Plataformas!$A$2:$A$7,F916,Plataformas!$C$2:$C$7,"Sim")=0,"FORA DO PLANO",IF(COUNTIFS($B$2:B916,B916,$C$2:C916,C916,$F$2:F916,F916)&gt;1,"DUPLICADO","OK")))))))</f>
        <v/>
      </c>
    </row>
    <row r="917" ht="15" customHeight="1" s="22">
      <c r="A917" s="38" t="n"/>
      <c r="B917" s="56">
        <f>IF(A917="","",DATE(YEAR(A917),MONTH(A917),1))</f>
        <v/>
      </c>
      <c r="C917" s="37" t="n"/>
      <c r="D917" s="43">
        <f>IF(C917="","",IFERROR(INDEX(Perguntas!$B$2:$B$31,MATCH(C917,Perguntas!$A$2:$A$31,0)),"ID inválido"))</f>
        <v/>
      </c>
      <c r="E917" s="43">
        <f>IF(C917="","",IFERROR(INDEX(Perguntas!$C$2:$C$31,MATCH(C917,Perguntas!$A$2:$A$31,0)),""))</f>
        <v/>
      </c>
      <c r="F917" s="37" t="n"/>
      <c r="G917" s="37" t="n"/>
      <c r="H917" s="53" t="n"/>
      <c r="I917" s="53" t="n"/>
      <c r="J917" s="37" t="n"/>
      <c r="K917" s="53" t="n"/>
      <c r="L917" s="53" t="n"/>
      <c r="M917" s="53" t="n"/>
      <c r="N917" s="54" t="n"/>
      <c r="O917" s="57">
        <f>IF(COUNTA(A917,C917,F917,G917)=0,"",IF(OR(A917="",C917="",F917="",G917=""),"INCOMPLETO",IF(COUNTIF(Perguntas!$A$2:$A$31,C917)=0,"ID INVÁLIDO",IF(COUNTIF(Perguntas!$A$22:$A$31,C917)&gt;0,"EXTRA",IF(INDEX(Perguntas!$C$2:$C$21,MATCH(C917,Perguntas!$A$2:$A$21,0))="","PERGUNTA VAZIA",IF(COUNTIFS(Plataformas!$A$2:$A$7,F917,Plataformas!$C$2:$C$7,"Sim")=0,"FORA DO PLANO",IF(COUNTIFS($B$2:B917,B917,$C$2:C917,C917,$F$2:F917,F917)&gt;1,"DUPLICADO","OK")))))))</f>
        <v/>
      </c>
    </row>
    <row r="918" ht="15" customHeight="1" s="22">
      <c r="A918" s="38" t="n"/>
      <c r="B918" s="52">
        <f>IF(A918="","",DATE(YEAR(A918),MONTH(A918),1))</f>
        <v/>
      </c>
      <c r="C918" s="37" t="n"/>
      <c r="D918" s="42">
        <f>IF(C918="","",IFERROR(INDEX(Perguntas!$B$2:$B$31,MATCH(C918,Perguntas!$A$2:$A$31,0)),"ID inválido"))</f>
        <v/>
      </c>
      <c r="E918" s="42">
        <f>IF(C918="","",IFERROR(INDEX(Perguntas!$C$2:$C$31,MATCH(C918,Perguntas!$A$2:$A$31,0)),""))</f>
        <v/>
      </c>
      <c r="F918" s="37" t="n"/>
      <c r="G918" s="37" t="n"/>
      <c r="H918" s="53" t="n"/>
      <c r="I918" s="53" t="n"/>
      <c r="J918" s="37" t="n"/>
      <c r="K918" s="53" t="n"/>
      <c r="L918" s="53" t="n"/>
      <c r="M918" s="53" t="n"/>
      <c r="N918" s="54" t="n"/>
      <c r="O918" s="55">
        <f>IF(COUNTA(A918,C918,F918,G918)=0,"",IF(OR(A918="",C918="",F918="",G918=""),"INCOMPLETO",IF(COUNTIF(Perguntas!$A$2:$A$31,C918)=0,"ID INVÁLIDO",IF(COUNTIF(Perguntas!$A$22:$A$31,C918)&gt;0,"EXTRA",IF(INDEX(Perguntas!$C$2:$C$21,MATCH(C918,Perguntas!$A$2:$A$21,0))="","PERGUNTA VAZIA",IF(COUNTIFS(Plataformas!$A$2:$A$7,F918,Plataformas!$C$2:$C$7,"Sim")=0,"FORA DO PLANO",IF(COUNTIFS($B$2:B918,B918,$C$2:C918,C918,$F$2:F918,F918)&gt;1,"DUPLICADO","OK")))))))</f>
        <v/>
      </c>
    </row>
    <row r="919" ht="15" customHeight="1" s="22">
      <c r="A919" s="38" t="n"/>
      <c r="B919" s="56">
        <f>IF(A919="","",DATE(YEAR(A919),MONTH(A919),1))</f>
        <v/>
      </c>
      <c r="C919" s="37" t="n"/>
      <c r="D919" s="43">
        <f>IF(C919="","",IFERROR(INDEX(Perguntas!$B$2:$B$31,MATCH(C919,Perguntas!$A$2:$A$31,0)),"ID inválido"))</f>
        <v/>
      </c>
      <c r="E919" s="43">
        <f>IF(C919="","",IFERROR(INDEX(Perguntas!$C$2:$C$31,MATCH(C919,Perguntas!$A$2:$A$31,0)),""))</f>
        <v/>
      </c>
      <c r="F919" s="37" t="n"/>
      <c r="G919" s="37" t="n"/>
      <c r="H919" s="53" t="n"/>
      <c r="I919" s="53" t="n"/>
      <c r="J919" s="37" t="n"/>
      <c r="K919" s="53" t="n"/>
      <c r="L919" s="53" t="n"/>
      <c r="M919" s="53" t="n"/>
      <c r="N919" s="54" t="n"/>
      <c r="O919" s="57">
        <f>IF(COUNTA(A919,C919,F919,G919)=0,"",IF(OR(A919="",C919="",F919="",G919=""),"INCOMPLETO",IF(COUNTIF(Perguntas!$A$2:$A$31,C919)=0,"ID INVÁLIDO",IF(COUNTIF(Perguntas!$A$22:$A$31,C919)&gt;0,"EXTRA",IF(INDEX(Perguntas!$C$2:$C$21,MATCH(C919,Perguntas!$A$2:$A$21,0))="","PERGUNTA VAZIA",IF(COUNTIFS(Plataformas!$A$2:$A$7,F919,Plataformas!$C$2:$C$7,"Sim")=0,"FORA DO PLANO",IF(COUNTIFS($B$2:B919,B919,$C$2:C919,C919,$F$2:F919,F919)&gt;1,"DUPLICADO","OK")))))))</f>
        <v/>
      </c>
    </row>
    <row r="920" ht="15" customHeight="1" s="22">
      <c r="A920" s="38" t="n"/>
      <c r="B920" s="52">
        <f>IF(A920="","",DATE(YEAR(A920),MONTH(A920),1))</f>
        <v/>
      </c>
      <c r="C920" s="37" t="n"/>
      <c r="D920" s="42">
        <f>IF(C920="","",IFERROR(INDEX(Perguntas!$B$2:$B$31,MATCH(C920,Perguntas!$A$2:$A$31,0)),"ID inválido"))</f>
        <v/>
      </c>
      <c r="E920" s="42">
        <f>IF(C920="","",IFERROR(INDEX(Perguntas!$C$2:$C$31,MATCH(C920,Perguntas!$A$2:$A$31,0)),""))</f>
        <v/>
      </c>
      <c r="F920" s="37" t="n"/>
      <c r="G920" s="37" t="n"/>
      <c r="H920" s="53" t="n"/>
      <c r="I920" s="53" t="n"/>
      <c r="J920" s="37" t="n"/>
      <c r="K920" s="53" t="n"/>
      <c r="L920" s="53" t="n"/>
      <c r="M920" s="53" t="n"/>
      <c r="N920" s="54" t="n"/>
      <c r="O920" s="55">
        <f>IF(COUNTA(A920,C920,F920,G920)=0,"",IF(OR(A920="",C920="",F920="",G920=""),"INCOMPLETO",IF(COUNTIF(Perguntas!$A$2:$A$31,C920)=0,"ID INVÁLIDO",IF(COUNTIF(Perguntas!$A$22:$A$31,C920)&gt;0,"EXTRA",IF(INDEX(Perguntas!$C$2:$C$21,MATCH(C920,Perguntas!$A$2:$A$21,0))="","PERGUNTA VAZIA",IF(COUNTIFS(Plataformas!$A$2:$A$7,F920,Plataformas!$C$2:$C$7,"Sim")=0,"FORA DO PLANO",IF(COUNTIFS($B$2:B920,B920,$C$2:C920,C920,$F$2:F920,F920)&gt;1,"DUPLICADO","OK")))))))</f>
        <v/>
      </c>
    </row>
    <row r="921" ht="15" customHeight="1" s="22">
      <c r="A921" s="38" t="n"/>
      <c r="B921" s="56">
        <f>IF(A921="","",DATE(YEAR(A921),MONTH(A921),1))</f>
        <v/>
      </c>
      <c r="C921" s="37" t="n"/>
      <c r="D921" s="43">
        <f>IF(C921="","",IFERROR(INDEX(Perguntas!$B$2:$B$31,MATCH(C921,Perguntas!$A$2:$A$31,0)),"ID inválido"))</f>
        <v/>
      </c>
      <c r="E921" s="43">
        <f>IF(C921="","",IFERROR(INDEX(Perguntas!$C$2:$C$31,MATCH(C921,Perguntas!$A$2:$A$31,0)),""))</f>
        <v/>
      </c>
      <c r="F921" s="37" t="n"/>
      <c r="G921" s="37" t="n"/>
      <c r="H921" s="53" t="n"/>
      <c r="I921" s="53" t="n"/>
      <c r="J921" s="37" t="n"/>
      <c r="K921" s="53" t="n"/>
      <c r="L921" s="53" t="n"/>
      <c r="M921" s="53" t="n"/>
      <c r="N921" s="54" t="n"/>
      <c r="O921" s="57">
        <f>IF(COUNTA(A921,C921,F921,G921)=0,"",IF(OR(A921="",C921="",F921="",G921=""),"INCOMPLETO",IF(COUNTIF(Perguntas!$A$2:$A$31,C921)=0,"ID INVÁLIDO",IF(COUNTIF(Perguntas!$A$22:$A$31,C921)&gt;0,"EXTRA",IF(INDEX(Perguntas!$C$2:$C$21,MATCH(C921,Perguntas!$A$2:$A$21,0))="","PERGUNTA VAZIA",IF(COUNTIFS(Plataformas!$A$2:$A$7,F921,Plataformas!$C$2:$C$7,"Sim")=0,"FORA DO PLANO",IF(COUNTIFS($B$2:B921,B921,$C$2:C921,C921,$F$2:F921,F921)&gt;1,"DUPLICADO","OK")))))))</f>
        <v/>
      </c>
    </row>
    <row r="922" ht="15" customHeight="1" s="22">
      <c r="A922" s="38" t="n"/>
      <c r="B922" s="52">
        <f>IF(A922="","",DATE(YEAR(A922),MONTH(A922),1))</f>
        <v/>
      </c>
      <c r="C922" s="37" t="n"/>
      <c r="D922" s="42">
        <f>IF(C922="","",IFERROR(INDEX(Perguntas!$B$2:$B$31,MATCH(C922,Perguntas!$A$2:$A$31,0)),"ID inválido"))</f>
        <v/>
      </c>
      <c r="E922" s="42">
        <f>IF(C922="","",IFERROR(INDEX(Perguntas!$C$2:$C$31,MATCH(C922,Perguntas!$A$2:$A$31,0)),""))</f>
        <v/>
      </c>
      <c r="F922" s="37" t="n"/>
      <c r="G922" s="37" t="n"/>
      <c r="H922" s="53" t="n"/>
      <c r="I922" s="53" t="n"/>
      <c r="J922" s="37" t="n"/>
      <c r="K922" s="53" t="n"/>
      <c r="L922" s="53" t="n"/>
      <c r="M922" s="53" t="n"/>
      <c r="N922" s="54" t="n"/>
      <c r="O922" s="55">
        <f>IF(COUNTA(A922,C922,F922,G922)=0,"",IF(OR(A922="",C922="",F922="",G922=""),"INCOMPLETO",IF(COUNTIF(Perguntas!$A$2:$A$31,C922)=0,"ID INVÁLIDO",IF(COUNTIF(Perguntas!$A$22:$A$31,C922)&gt;0,"EXTRA",IF(INDEX(Perguntas!$C$2:$C$21,MATCH(C922,Perguntas!$A$2:$A$21,0))="","PERGUNTA VAZIA",IF(COUNTIFS(Plataformas!$A$2:$A$7,F922,Plataformas!$C$2:$C$7,"Sim")=0,"FORA DO PLANO",IF(COUNTIFS($B$2:B922,B922,$C$2:C922,C922,$F$2:F922,F922)&gt;1,"DUPLICADO","OK")))))))</f>
        <v/>
      </c>
    </row>
    <row r="923" ht="15" customHeight="1" s="22">
      <c r="A923" s="38" t="n"/>
      <c r="B923" s="56">
        <f>IF(A923="","",DATE(YEAR(A923),MONTH(A923),1))</f>
        <v/>
      </c>
      <c r="C923" s="37" t="n"/>
      <c r="D923" s="43">
        <f>IF(C923="","",IFERROR(INDEX(Perguntas!$B$2:$B$31,MATCH(C923,Perguntas!$A$2:$A$31,0)),"ID inválido"))</f>
        <v/>
      </c>
      <c r="E923" s="43">
        <f>IF(C923="","",IFERROR(INDEX(Perguntas!$C$2:$C$31,MATCH(C923,Perguntas!$A$2:$A$31,0)),""))</f>
        <v/>
      </c>
      <c r="F923" s="37" t="n"/>
      <c r="G923" s="37" t="n"/>
      <c r="H923" s="53" t="n"/>
      <c r="I923" s="53" t="n"/>
      <c r="J923" s="37" t="n"/>
      <c r="K923" s="53" t="n"/>
      <c r="L923" s="53" t="n"/>
      <c r="M923" s="53" t="n"/>
      <c r="N923" s="54" t="n"/>
      <c r="O923" s="57">
        <f>IF(COUNTA(A923,C923,F923,G923)=0,"",IF(OR(A923="",C923="",F923="",G923=""),"INCOMPLETO",IF(COUNTIF(Perguntas!$A$2:$A$31,C923)=0,"ID INVÁLIDO",IF(COUNTIF(Perguntas!$A$22:$A$31,C923)&gt;0,"EXTRA",IF(INDEX(Perguntas!$C$2:$C$21,MATCH(C923,Perguntas!$A$2:$A$21,0))="","PERGUNTA VAZIA",IF(COUNTIFS(Plataformas!$A$2:$A$7,F923,Plataformas!$C$2:$C$7,"Sim")=0,"FORA DO PLANO",IF(COUNTIFS($B$2:B923,B923,$C$2:C923,C923,$F$2:F923,F923)&gt;1,"DUPLICADO","OK")))))))</f>
        <v/>
      </c>
    </row>
    <row r="924" ht="15" customHeight="1" s="22">
      <c r="A924" s="38" t="n"/>
      <c r="B924" s="52">
        <f>IF(A924="","",DATE(YEAR(A924),MONTH(A924),1))</f>
        <v/>
      </c>
      <c r="C924" s="37" t="n"/>
      <c r="D924" s="42">
        <f>IF(C924="","",IFERROR(INDEX(Perguntas!$B$2:$B$31,MATCH(C924,Perguntas!$A$2:$A$31,0)),"ID inválido"))</f>
        <v/>
      </c>
      <c r="E924" s="42">
        <f>IF(C924="","",IFERROR(INDEX(Perguntas!$C$2:$C$31,MATCH(C924,Perguntas!$A$2:$A$31,0)),""))</f>
        <v/>
      </c>
      <c r="F924" s="37" t="n"/>
      <c r="G924" s="37" t="n"/>
      <c r="H924" s="53" t="n"/>
      <c r="I924" s="53" t="n"/>
      <c r="J924" s="37" t="n"/>
      <c r="K924" s="53" t="n"/>
      <c r="L924" s="53" t="n"/>
      <c r="M924" s="53" t="n"/>
      <c r="N924" s="54" t="n"/>
      <c r="O924" s="55">
        <f>IF(COUNTA(A924,C924,F924,G924)=0,"",IF(OR(A924="",C924="",F924="",G924=""),"INCOMPLETO",IF(COUNTIF(Perguntas!$A$2:$A$31,C924)=0,"ID INVÁLIDO",IF(COUNTIF(Perguntas!$A$22:$A$31,C924)&gt;0,"EXTRA",IF(INDEX(Perguntas!$C$2:$C$21,MATCH(C924,Perguntas!$A$2:$A$21,0))="","PERGUNTA VAZIA",IF(COUNTIFS(Plataformas!$A$2:$A$7,F924,Plataformas!$C$2:$C$7,"Sim")=0,"FORA DO PLANO",IF(COUNTIFS($B$2:B924,B924,$C$2:C924,C924,$F$2:F924,F924)&gt;1,"DUPLICADO","OK")))))))</f>
        <v/>
      </c>
    </row>
    <row r="925" ht="15" customHeight="1" s="22">
      <c r="A925" s="38" t="n"/>
      <c r="B925" s="56">
        <f>IF(A925="","",DATE(YEAR(A925),MONTH(A925),1))</f>
        <v/>
      </c>
      <c r="C925" s="37" t="n"/>
      <c r="D925" s="43">
        <f>IF(C925="","",IFERROR(INDEX(Perguntas!$B$2:$B$31,MATCH(C925,Perguntas!$A$2:$A$31,0)),"ID inválido"))</f>
        <v/>
      </c>
      <c r="E925" s="43">
        <f>IF(C925="","",IFERROR(INDEX(Perguntas!$C$2:$C$31,MATCH(C925,Perguntas!$A$2:$A$31,0)),""))</f>
        <v/>
      </c>
      <c r="F925" s="37" t="n"/>
      <c r="G925" s="37" t="n"/>
      <c r="H925" s="53" t="n"/>
      <c r="I925" s="53" t="n"/>
      <c r="J925" s="37" t="n"/>
      <c r="K925" s="53" t="n"/>
      <c r="L925" s="53" t="n"/>
      <c r="M925" s="53" t="n"/>
      <c r="N925" s="54" t="n"/>
      <c r="O925" s="57">
        <f>IF(COUNTA(A925,C925,F925,G925)=0,"",IF(OR(A925="",C925="",F925="",G925=""),"INCOMPLETO",IF(COUNTIF(Perguntas!$A$2:$A$31,C925)=0,"ID INVÁLIDO",IF(COUNTIF(Perguntas!$A$22:$A$31,C925)&gt;0,"EXTRA",IF(INDEX(Perguntas!$C$2:$C$21,MATCH(C925,Perguntas!$A$2:$A$21,0))="","PERGUNTA VAZIA",IF(COUNTIFS(Plataformas!$A$2:$A$7,F925,Plataformas!$C$2:$C$7,"Sim")=0,"FORA DO PLANO",IF(COUNTIFS($B$2:B925,B925,$C$2:C925,C925,$F$2:F925,F925)&gt;1,"DUPLICADO","OK")))))))</f>
        <v/>
      </c>
    </row>
    <row r="926" ht="15" customHeight="1" s="22">
      <c r="A926" s="38" t="n"/>
      <c r="B926" s="52">
        <f>IF(A926="","",DATE(YEAR(A926),MONTH(A926),1))</f>
        <v/>
      </c>
      <c r="C926" s="37" t="n"/>
      <c r="D926" s="42">
        <f>IF(C926="","",IFERROR(INDEX(Perguntas!$B$2:$B$31,MATCH(C926,Perguntas!$A$2:$A$31,0)),"ID inválido"))</f>
        <v/>
      </c>
      <c r="E926" s="42">
        <f>IF(C926="","",IFERROR(INDEX(Perguntas!$C$2:$C$31,MATCH(C926,Perguntas!$A$2:$A$31,0)),""))</f>
        <v/>
      </c>
      <c r="F926" s="37" t="n"/>
      <c r="G926" s="37" t="n"/>
      <c r="H926" s="53" t="n"/>
      <c r="I926" s="53" t="n"/>
      <c r="J926" s="37" t="n"/>
      <c r="K926" s="53" t="n"/>
      <c r="L926" s="53" t="n"/>
      <c r="M926" s="53" t="n"/>
      <c r="N926" s="54" t="n"/>
      <c r="O926" s="55">
        <f>IF(COUNTA(A926,C926,F926,G926)=0,"",IF(OR(A926="",C926="",F926="",G926=""),"INCOMPLETO",IF(COUNTIF(Perguntas!$A$2:$A$31,C926)=0,"ID INVÁLIDO",IF(COUNTIF(Perguntas!$A$22:$A$31,C926)&gt;0,"EXTRA",IF(INDEX(Perguntas!$C$2:$C$21,MATCH(C926,Perguntas!$A$2:$A$21,0))="","PERGUNTA VAZIA",IF(COUNTIFS(Plataformas!$A$2:$A$7,F926,Plataformas!$C$2:$C$7,"Sim")=0,"FORA DO PLANO",IF(COUNTIFS($B$2:B926,B926,$C$2:C926,C926,$F$2:F926,F926)&gt;1,"DUPLICADO","OK")))))))</f>
        <v/>
      </c>
    </row>
    <row r="927" ht="15" customHeight="1" s="22">
      <c r="A927" s="38" t="n"/>
      <c r="B927" s="56">
        <f>IF(A927="","",DATE(YEAR(A927),MONTH(A927),1))</f>
        <v/>
      </c>
      <c r="C927" s="37" t="n"/>
      <c r="D927" s="43">
        <f>IF(C927="","",IFERROR(INDEX(Perguntas!$B$2:$B$31,MATCH(C927,Perguntas!$A$2:$A$31,0)),"ID inválido"))</f>
        <v/>
      </c>
      <c r="E927" s="43">
        <f>IF(C927="","",IFERROR(INDEX(Perguntas!$C$2:$C$31,MATCH(C927,Perguntas!$A$2:$A$31,0)),""))</f>
        <v/>
      </c>
      <c r="F927" s="37" t="n"/>
      <c r="G927" s="37" t="n"/>
      <c r="H927" s="53" t="n"/>
      <c r="I927" s="53" t="n"/>
      <c r="J927" s="37" t="n"/>
      <c r="K927" s="53" t="n"/>
      <c r="L927" s="53" t="n"/>
      <c r="M927" s="53" t="n"/>
      <c r="N927" s="54" t="n"/>
      <c r="O927" s="57">
        <f>IF(COUNTA(A927,C927,F927,G927)=0,"",IF(OR(A927="",C927="",F927="",G927=""),"INCOMPLETO",IF(COUNTIF(Perguntas!$A$2:$A$31,C927)=0,"ID INVÁLIDO",IF(COUNTIF(Perguntas!$A$22:$A$31,C927)&gt;0,"EXTRA",IF(INDEX(Perguntas!$C$2:$C$21,MATCH(C927,Perguntas!$A$2:$A$21,0))="","PERGUNTA VAZIA",IF(COUNTIFS(Plataformas!$A$2:$A$7,F927,Plataformas!$C$2:$C$7,"Sim")=0,"FORA DO PLANO",IF(COUNTIFS($B$2:B927,B927,$C$2:C927,C927,$F$2:F927,F927)&gt;1,"DUPLICADO","OK")))))))</f>
        <v/>
      </c>
    </row>
    <row r="928" ht="15" customHeight="1" s="22">
      <c r="A928" s="38" t="n"/>
      <c r="B928" s="52">
        <f>IF(A928="","",DATE(YEAR(A928),MONTH(A928),1))</f>
        <v/>
      </c>
      <c r="C928" s="37" t="n"/>
      <c r="D928" s="42">
        <f>IF(C928="","",IFERROR(INDEX(Perguntas!$B$2:$B$31,MATCH(C928,Perguntas!$A$2:$A$31,0)),"ID inválido"))</f>
        <v/>
      </c>
      <c r="E928" s="42">
        <f>IF(C928="","",IFERROR(INDEX(Perguntas!$C$2:$C$31,MATCH(C928,Perguntas!$A$2:$A$31,0)),""))</f>
        <v/>
      </c>
      <c r="F928" s="37" t="n"/>
      <c r="G928" s="37" t="n"/>
      <c r="H928" s="53" t="n"/>
      <c r="I928" s="53" t="n"/>
      <c r="J928" s="37" t="n"/>
      <c r="K928" s="53" t="n"/>
      <c r="L928" s="53" t="n"/>
      <c r="M928" s="53" t="n"/>
      <c r="N928" s="54" t="n"/>
      <c r="O928" s="55">
        <f>IF(COUNTA(A928,C928,F928,G928)=0,"",IF(OR(A928="",C928="",F928="",G928=""),"INCOMPLETO",IF(COUNTIF(Perguntas!$A$2:$A$31,C928)=0,"ID INVÁLIDO",IF(COUNTIF(Perguntas!$A$22:$A$31,C928)&gt;0,"EXTRA",IF(INDEX(Perguntas!$C$2:$C$21,MATCH(C928,Perguntas!$A$2:$A$21,0))="","PERGUNTA VAZIA",IF(COUNTIFS(Plataformas!$A$2:$A$7,F928,Plataformas!$C$2:$C$7,"Sim")=0,"FORA DO PLANO",IF(COUNTIFS($B$2:B928,B928,$C$2:C928,C928,$F$2:F928,F928)&gt;1,"DUPLICADO","OK")))))))</f>
        <v/>
      </c>
    </row>
    <row r="929" ht="15" customHeight="1" s="22">
      <c r="A929" s="38" t="n"/>
      <c r="B929" s="56">
        <f>IF(A929="","",DATE(YEAR(A929),MONTH(A929),1))</f>
        <v/>
      </c>
      <c r="C929" s="37" t="n"/>
      <c r="D929" s="43">
        <f>IF(C929="","",IFERROR(INDEX(Perguntas!$B$2:$B$31,MATCH(C929,Perguntas!$A$2:$A$31,0)),"ID inválido"))</f>
        <v/>
      </c>
      <c r="E929" s="43">
        <f>IF(C929="","",IFERROR(INDEX(Perguntas!$C$2:$C$31,MATCH(C929,Perguntas!$A$2:$A$31,0)),""))</f>
        <v/>
      </c>
      <c r="F929" s="37" t="n"/>
      <c r="G929" s="37" t="n"/>
      <c r="H929" s="53" t="n"/>
      <c r="I929" s="53" t="n"/>
      <c r="J929" s="37" t="n"/>
      <c r="K929" s="53" t="n"/>
      <c r="L929" s="53" t="n"/>
      <c r="M929" s="53" t="n"/>
      <c r="N929" s="54" t="n"/>
      <c r="O929" s="57">
        <f>IF(COUNTA(A929,C929,F929,G929)=0,"",IF(OR(A929="",C929="",F929="",G929=""),"INCOMPLETO",IF(COUNTIF(Perguntas!$A$2:$A$31,C929)=0,"ID INVÁLIDO",IF(COUNTIF(Perguntas!$A$22:$A$31,C929)&gt;0,"EXTRA",IF(INDEX(Perguntas!$C$2:$C$21,MATCH(C929,Perguntas!$A$2:$A$21,0))="","PERGUNTA VAZIA",IF(COUNTIFS(Plataformas!$A$2:$A$7,F929,Plataformas!$C$2:$C$7,"Sim")=0,"FORA DO PLANO",IF(COUNTIFS($B$2:B929,B929,$C$2:C929,C929,$F$2:F929,F929)&gt;1,"DUPLICADO","OK")))))))</f>
        <v/>
      </c>
    </row>
    <row r="930" ht="15" customHeight="1" s="22">
      <c r="A930" s="38" t="n"/>
      <c r="B930" s="52">
        <f>IF(A930="","",DATE(YEAR(A930),MONTH(A930),1))</f>
        <v/>
      </c>
      <c r="C930" s="37" t="n"/>
      <c r="D930" s="42">
        <f>IF(C930="","",IFERROR(INDEX(Perguntas!$B$2:$B$31,MATCH(C930,Perguntas!$A$2:$A$31,0)),"ID inválido"))</f>
        <v/>
      </c>
      <c r="E930" s="42">
        <f>IF(C930="","",IFERROR(INDEX(Perguntas!$C$2:$C$31,MATCH(C930,Perguntas!$A$2:$A$31,0)),""))</f>
        <v/>
      </c>
      <c r="F930" s="37" t="n"/>
      <c r="G930" s="37" t="n"/>
      <c r="H930" s="53" t="n"/>
      <c r="I930" s="53" t="n"/>
      <c r="J930" s="37" t="n"/>
      <c r="K930" s="53" t="n"/>
      <c r="L930" s="53" t="n"/>
      <c r="M930" s="53" t="n"/>
      <c r="N930" s="54" t="n"/>
      <c r="O930" s="55">
        <f>IF(COUNTA(A930,C930,F930,G930)=0,"",IF(OR(A930="",C930="",F930="",G930=""),"INCOMPLETO",IF(COUNTIF(Perguntas!$A$2:$A$31,C930)=0,"ID INVÁLIDO",IF(COUNTIF(Perguntas!$A$22:$A$31,C930)&gt;0,"EXTRA",IF(INDEX(Perguntas!$C$2:$C$21,MATCH(C930,Perguntas!$A$2:$A$21,0))="","PERGUNTA VAZIA",IF(COUNTIFS(Plataformas!$A$2:$A$7,F930,Plataformas!$C$2:$C$7,"Sim")=0,"FORA DO PLANO",IF(COUNTIFS($B$2:B930,B930,$C$2:C930,C930,$F$2:F930,F930)&gt;1,"DUPLICADO","OK")))))))</f>
        <v/>
      </c>
    </row>
    <row r="931" ht="15" customHeight="1" s="22">
      <c r="A931" s="38" t="n"/>
      <c r="B931" s="56">
        <f>IF(A931="","",DATE(YEAR(A931),MONTH(A931),1))</f>
        <v/>
      </c>
      <c r="C931" s="37" t="n"/>
      <c r="D931" s="43">
        <f>IF(C931="","",IFERROR(INDEX(Perguntas!$B$2:$B$31,MATCH(C931,Perguntas!$A$2:$A$31,0)),"ID inválido"))</f>
        <v/>
      </c>
      <c r="E931" s="43">
        <f>IF(C931="","",IFERROR(INDEX(Perguntas!$C$2:$C$31,MATCH(C931,Perguntas!$A$2:$A$31,0)),""))</f>
        <v/>
      </c>
      <c r="F931" s="37" t="n"/>
      <c r="G931" s="37" t="n"/>
      <c r="H931" s="53" t="n"/>
      <c r="I931" s="53" t="n"/>
      <c r="J931" s="37" t="n"/>
      <c r="K931" s="53" t="n"/>
      <c r="L931" s="53" t="n"/>
      <c r="M931" s="53" t="n"/>
      <c r="N931" s="54" t="n"/>
      <c r="O931" s="57">
        <f>IF(COUNTA(A931,C931,F931,G931)=0,"",IF(OR(A931="",C931="",F931="",G931=""),"INCOMPLETO",IF(COUNTIF(Perguntas!$A$2:$A$31,C931)=0,"ID INVÁLIDO",IF(COUNTIF(Perguntas!$A$22:$A$31,C931)&gt;0,"EXTRA",IF(INDEX(Perguntas!$C$2:$C$21,MATCH(C931,Perguntas!$A$2:$A$21,0))="","PERGUNTA VAZIA",IF(COUNTIFS(Plataformas!$A$2:$A$7,F931,Plataformas!$C$2:$C$7,"Sim")=0,"FORA DO PLANO",IF(COUNTIFS($B$2:B931,B931,$C$2:C931,C931,$F$2:F931,F931)&gt;1,"DUPLICADO","OK")))))))</f>
        <v/>
      </c>
    </row>
    <row r="932" ht="15" customHeight="1" s="22">
      <c r="A932" s="38" t="n"/>
      <c r="B932" s="52">
        <f>IF(A932="","",DATE(YEAR(A932),MONTH(A932),1))</f>
        <v/>
      </c>
      <c r="C932" s="37" t="n"/>
      <c r="D932" s="42">
        <f>IF(C932="","",IFERROR(INDEX(Perguntas!$B$2:$B$31,MATCH(C932,Perguntas!$A$2:$A$31,0)),"ID inválido"))</f>
        <v/>
      </c>
      <c r="E932" s="42">
        <f>IF(C932="","",IFERROR(INDEX(Perguntas!$C$2:$C$31,MATCH(C932,Perguntas!$A$2:$A$31,0)),""))</f>
        <v/>
      </c>
      <c r="F932" s="37" t="n"/>
      <c r="G932" s="37" t="n"/>
      <c r="H932" s="53" t="n"/>
      <c r="I932" s="53" t="n"/>
      <c r="J932" s="37" t="n"/>
      <c r="K932" s="53" t="n"/>
      <c r="L932" s="53" t="n"/>
      <c r="M932" s="53" t="n"/>
      <c r="N932" s="54" t="n"/>
      <c r="O932" s="55">
        <f>IF(COUNTA(A932,C932,F932,G932)=0,"",IF(OR(A932="",C932="",F932="",G932=""),"INCOMPLETO",IF(COUNTIF(Perguntas!$A$2:$A$31,C932)=0,"ID INVÁLIDO",IF(COUNTIF(Perguntas!$A$22:$A$31,C932)&gt;0,"EXTRA",IF(INDEX(Perguntas!$C$2:$C$21,MATCH(C932,Perguntas!$A$2:$A$21,0))="","PERGUNTA VAZIA",IF(COUNTIFS(Plataformas!$A$2:$A$7,F932,Plataformas!$C$2:$C$7,"Sim")=0,"FORA DO PLANO",IF(COUNTIFS($B$2:B932,B932,$C$2:C932,C932,$F$2:F932,F932)&gt;1,"DUPLICADO","OK")))))))</f>
        <v/>
      </c>
    </row>
    <row r="933" ht="15" customHeight="1" s="22">
      <c r="A933" s="38" t="n"/>
      <c r="B933" s="56">
        <f>IF(A933="","",DATE(YEAR(A933),MONTH(A933),1))</f>
        <v/>
      </c>
      <c r="C933" s="37" t="n"/>
      <c r="D933" s="43">
        <f>IF(C933="","",IFERROR(INDEX(Perguntas!$B$2:$B$31,MATCH(C933,Perguntas!$A$2:$A$31,0)),"ID inválido"))</f>
        <v/>
      </c>
      <c r="E933" s="43">
        <f>IF(C933="","",IFERROR(INDEX(Perguntas!$C$2:$C$31,MATCH(C933,Perguntas!$A$2:$A$31,0)),""))</f>
        <v/>
      </c>
      <c r="F933" s="37" t="n"/>
      <c r="G933" s="37" t="n"/>
      <c r="H933" s="53" t="n"/>
      <c r="I933" s="53" t="n"/>
      <c r="J933" s="37" t="n"/>
      <c r="K933" s="53" t="n"/>
      <c r="L933" s="53" t="n"/>
      <c r="M933" s="53" t="n"/>
      <c r="N933" s="54" t="n"/>
      <c r="O933" s="57">
        <f>IF(COUNTA(A933,C933,F933,G933)=0,"",IF(OR(A933="",C933="",F933="",G933=""),"INCOMPLETO",IF(COUNTIF(Perguntas!$A$2:$A$31,C933)=0,"ID INVÁLIDO",IF(COUNTIF(Perguntas!$A$22:$A$31,C933)&gt;0,"EXTRA",IF(INDEX(Perguntas!$C$2:$C$21,MATCH(C933,Perguntas!$A$2:$A$21,0))="","PERGUNTA VAZIA",IF(COUNTIFS(Plataformas!$A$2:$A$7,F933,Plataformas!$C$2:$C$7,"Sim")=0,"FORA DO PLANO",IF(COUNTIFS($B$2:B933,B933,$C$2:C933,C933,$F$2:F933,F933)&gt;1,"DUPLICADO","OK")))))))</f>
        <v/>
      </c>
    </row>
    <row r="934" ht="15" customHeight="1" s="22">
      <c r="A934" s="38" t="n"/>
      <c r="B934" s="52">
        <f>IF(A934="","",DATE(YEAR(A934),MONTH(A934),1))</f>
        <v/>
      </c>
      <c r="C934" s="37" t="n"/>
      <c r="D934" s="42">
        <f>IF(C934="","",IFERROR(INDEX(Perguntas!$B$2:$B$31,MATCH(C934,Perguntas!$A$2:$A$31,0)),"ID inválido"))</f>
        <v/>
      </c>
      <c r="E934" s="42">
        <f>IF(C934="","",IFERROR(INDEX(Perguntas!$C$2:$C$31,MATCH(C934,Perguntas!$A$2:$A$31,0)),""))</f>
        <v/>
      </c>
      <c r="F934" s="37" t="n"/>
      <c r="G934" s="37" t="n"/>
      <c r="H934" s="53" t="n"/>
      <c r="I934" s="53" t="n"/>
      <c r="J934" s="37" t="n"/>
      <c r="K934" s="53" t="n"/>
      <c r="L934" s="53" t="n"/>
      <c r="M934" s="53" t="n"/>
      <c r="N934" s="54" t="n"/>
      <c r="O934" s="55">
        <f>IF(COUNTA(A934,C934,F934,G934)=0,"",IF(OR(A934="",C934="",F934="",G934=""),"INCOMPLETO",IF(COUNTIF(Perguntas!$A$2:$A$31,C934)=0,"ID INVÁLIDO",IF(COUNTIF(Perguntas!$A$22:$A$31,C934)&gt;0,"EXTRA",IF(INDEX(Perguntas!$C$2:$C$21,MATCH(C934,Perguntas!$A$2:$A$21,0))="","PERGUNTA VAZIA",IF(COUNTIFS(Plataformas!$A$2:$A$7,F934,Plataformas!$C$2:$C$7,"Sim")=0,"FORA DO PLANO",IF(COUNTIFS($B$2:B934,B934,$C$2:C934,C934,$F$2:F934,F934)&gt;1,"DUPLICADO","OK")))))))</f>
        <v/>
      </c>
    </row>
    <row r="935" ht="15" customHeight="1" s="22">
      <c r="A935" s="38" t="n"/>
      <c r="B935" s="56">
        <f>IF(A935="","",DATE(YEAR(A935),MONTH(A935),1))</f>
        <v/>
      </c>
      <c r="C935" s="37" t="n"/>
      <c r="D935" s="43">
        <f>IF(C935="","",IFERROR(INDEX(Perguntas!$B$2:$B$31,MATCH(C935,Perguntas!$A$2:$A$31,0)),"ID inválido"))</f>
        <v/>
      </c>
      <c r="E935" s="43">
        <f>IF(C935="","",IFERROR(INDEX(Perguntas!$C$2:$C$31,MATCH(C935,Perguntas!$A$2:$A$31,0)),""))</f>
        <v/>
      </c>
      <c r="F935" s="37" t="n"/>
      <c r="G935" s="37" t="n"/>
      <c r="H935" s="53" t="n"/>
      <c r="I935" s="53" t="n"/>
      <c r="J935" s="37" t="n"/>
      <c r="K935" s="53" t="n"/>
      <c r="L935" s="53" t="n"/>
      <c r="M935" s="53" t="n"/>
      <c r="N935" s="54" t="n"/>
      <c r="O935" s="57">
        <f>IF(COUNTA(A935,C935,F935,G935)=0,"",IF(OR(A935="",C935="",F935="",G935=""),"INCOMPLETO",IF(COUNTIF(Perguntas!$A$2:$A$31,C935)=0,"ID INVÁLIDO",IF(COUNTIF(Perguntas!$A$22:$A$31,C935)&gt;0,"EXTRA",IF(INDEX(Perguntas!$C$2:$C$21,MATCH(C935,Perguntas!$A$2:$A$21,0))="","PERGUNTA VAZIA",IF(COUNTIFS(Plataformas!$A$2:$A$7,F935,Plataformas!$C$2:$C$7,"Sim")=0,"FORA DO PLANO",IF(COUNTIFS($B$2:B935,B935,$C$2:C935,C935,$F$2:F935,F935)&gt;1,"DUPLICADO","OK")))))))</f>
        <v/>
      </c>
    </row>
    <row r="936" ht="15" customHeight="1" s="22">
      <c r="A936" s="38" t="n"/>
      <c r="B936" s="52">
        <f>IF(A936="","",DATE(YEAR(A936),MONTH(A936),1))</f>
        <v/>
      </c>
      <c r="C936" s="37" t="n"/>
      <c r="D936" s="42">
        <f>IF(C936="","",IFERROR(INDEX(Perguntas!$B$2:$B$31,MATCH(C936,Perguntas!$A$2:$A$31,0)),"ID inválido"))</f>
        <v/>
      </c>
      <c r="E936" s="42">
        <f>IF(C936="","",IFERROR(INDEX(Perguntas!$C$2:$C$31,MATCH(C936,Perguntas!$A$2:$A$31,0)),""))</f>
        <v/>
      </c>
      <c r="F936" s="37" t="n"/>
      <c r="G936" s="37" t="n"/>
      <c r="H936" s="53" t="n"/>
      <c r="I936" s="53" t="n"/>
      <c r="J936" s="37" t="n"/>
      <c r="K936" s="53" t="n"/>
      <c r="L936" s="53" t="n"/>
      <c r="M936" s="53" t="n"/>
      <c r="N936" s="54" t="n"/>
      <c r="O936" s="55">
        <f>IF(COUNTA(A936,C936,F936,G936)=0,"",IF(OR(A936="",C936="",F936="",G936=""),"INCOMPLETO",IF(COUNTIF(Perguntas!$A$2:$A$31,C936)=0,"ID INVÁLIDO",IF(COUNTIF(Perguntas!$A$22:$A$31,C936)&gt;0,"EXTRA",IF(INDEX(Perguntas!$C$2:$C$21,MATCH(C936,Perguntas!$A$2:$A$21,0))="","PERGUNTA VAZIA",IF(COUNTIFS(Plataformas!$A$2:$A$7,F936,Plataformas!$C$2:$C$7,"Sim")=0,"FORA DO PLANO",IF(COUNTIFS($B$2:B936,B936,$C$2:C936,C936,$F$2:F936,F936)&gt;1,"DUPLICADO","OK")))))))</f>
        <v/>
      </c>
    </row>
    <row r="937" ht="15" customHeight="1" s="22">
      <c r="A937" s="38" t="n"/>
      <c r="B937" s="56">
        <f>IF(A937="","",DATE(YEAR(A937),MONTH(A937),1))</f>
        <v/>
      </c>
      <c r="C937" s="37" t="n"/>
      <c r="D937" s="43">
        <f>IF(C937="","",IFERROR(INDEX(Perguntas!$B$2:$B$31,MATCH(C937,Perguntas!$A$2:$A$31,0)),"ID inválido"))</f>
        <v/>
      </c>
      <c r="E937" s="43">
        <f>IF(C937="","",IFERROR(INDEX(Perguntas!$C$2:$C$31,MATCH(C937,Perguntas!$A$2:$A$31,0)),""))</f>
        <v/>
      </c>
      <c r="F937" s="37" t="n"/>
      <c r="G937" s="37" t="n"/>
      <c r="H937" s="53" t="n"/>
      <c r="I937" s="53" t="n"/>
      <c r="J937" s="37" t="n"/>
      <c r="K937" s="53" t="n"/>
      <c r="L937" s="53" t="n"/>
      <c r="M937" s="53" t="n"/>
      <c r="N937" s="54" t="n"/>
      <c r="O937" s="57">
        <f>IF(COUNTA(A937,C937,F937,G937)=0,"",IF(OR(A937="",C937="",F937="",G937=""),"INCOMPLETO",IF(COUNTIF(Perguntas!$A$2:$A$31,C937)=0,"ID INVÁLIDO",IF(COUNTIF(Perguntas!$A$22:$A$31,C937)&gt;0,"EXTRA",IF(INDEX(Perguntas!$C$2:$C$21,MATCH(C937,Perguntas!$A$2:$A$21,0))="","PERGUNTA VAZIA",IF(COUNTIFS(Plataformas!$A$2:$A$7,F937,Plataformas!$C$2:$C$7,"Sim")=0,"FORA DO PLANO",IF(COUNTIFS($B$2:B937,B937,$C$2:C937,C937,$F$2:F937,F937)&gt;1,"DUPLICADO","OK")))))))</f>
        <v/>
      </c>
    </row>
    <row r="938" ht="15" customHeight="1" s="22">
      <c r="A938" s="38" t="n"/>
      <c r="B938" s="52">
        <f>IF(A938="","",DATE(YEAR(A938),MONTH(A938),1))</f>
        <v/>
      </c>
      <c r="C938" s="37" t="n"/>
      <c r="D938" s="42">
        <f>IF(C938="","",IFERROR(INDEX(Perguntas!$B$2:$B$31,MATCH(C938,Perguntas!$A$2:$A$31,0)),"ID inválido"))</f>
        <v/>
      </c>
      <c r="E938" s="42">
        <f>IF(C938="","",IFERROR(INDEX(Perguntas!$C$2:$C$31,MATCH(C938,Perguntas!$A$2:$A$31,0)),""))</f>
        <v/>
      </c>
      <c r="F938" s="37" t="n"/>
      <c r="G938" s="37" t="n"/>
      <c r="H938" s="53" t="n"/>
      <c r="I938" s="53" t="n"/>
      <c r="J938" s="37" t="n"/>
      <c r="K938" s="53" t="n"/>
      <c r="L938" s="53" t="n"/>
      <c r="M938" s="53" t="n"/>
      <c r="N938" s="54" t="n"/>
      <c r="O938" s="55">
        <f>IF(COUNTA(A938,C938,F938,G938)=0,"",IF(OR(A938="",C938="",F938="",G938=""),"INCOMPLETO",IF(COUNTIF(Perguntas!$A$2:$A$31,C938)=0,"ID INVÁLIDO",IF(COUNTIF(Perguntas!$A$22:$A$31,C938)&gt;0,"EXTRA",IF(INDEX(Perguntas!$C$2:$C$21,MATCH(C938,Perguntas!$A$2:$A$21,0))="","PERGUNTA VAZIA",IF(COUNTIFS(Plataformas!$A$2:$A$7,F938,Plataformas!$C$2:$C$7,"Sim")=0,"FORA DO PLANO",IF(COUNTIFS($B$2:B938,B938,$C$2:C938,C938,$F$2:F938,F938)&gt;1,"DUPLICADO","OK")))))))</f>
        <v/>
      </c>
    </row>
    <row r="939" ht="15" customHeight="1" s="22">
      <c r="A939" s="38" t="n"/>
      <c r="B939" s="56">
        <f>IF(A939="","",DATE(YEAR(A939),MONTH(A939),1))</f>
        <v/>
      </c>
      <c r="C939" s="37" t="n"/>
      <c r="D939" s="43">
        <f>IF(C939="","",IFERROR(INDEX(Perguntas!$B$2:$B$31,MATCH(C939,Perguntas!$A$2:$A$31,0)),"ID inválido"))</f>
        <v/>
      </c>
      <c r="E939" s="43">
        <f>IF(C939="","",IFERROR(INDEX(Perguntas!$C$2:$C$31,MATCH(C939,Perguntas!$A$2:$A$31,0)),""))</f>
        <v/>
      </c>
      <c r="F939" s="37" t="n"/>
      <c r="G939" s="37" t="n"/>
      <c r="H939" s="53" t="n"/>
      <c r="I939" s="53" t="n"/>
      <c r="J939" s="37" t="n"/>
      <c r="K939" s="53" t="n"/>
      <c r="L939" s="53" t="n"/>
      <c r="M939" s="53" t="n"/>
      <c r="N939" s="54" t="n"/>
      <c r="O939" s="57">
        <f>IF(COUNTA(A939,C939,F939,G939)=0,"",IF(OR(A939="",C939="",F939="",G939=""),"INCOMPLETO",IF(COUNTIF(Perguntas!$A$2:$A$31,C939)=0,"ID INVÁLIDO",IF(COUNTIF(Perguntas!$A$22:$A$31,C939)&gt;0,"EXTRA",IF(INDEX(Perguntas!$C$2:$C$21,MATCH(C939,Perguntas!$A$2:$A$21,0))="","PERGUNTA VAZIA",IF(COUNTIFS(Plataformas!$A$2:$A$7,F939,Plataformas!$C$2:$C$7,"Sim")=0,"FORA DO PLANO",IF(COUNTIFS($B$2:B939,B939,$C$2:C939,C939,$F$2:F939,F939)&gt;1,"DUPLICADO","OK")))))))</f>
        <v/>
      </c>
    </row>
    <row r="940" ht="15" customHeight="1" s="22">
      <c r="A940" s="38" t="n"/>
      <c r="B940" s="52">
        <f>IF(A940="","",DATE(YEAR(A940),MONTH(A940),1))</f>
        <v/>
      </c>
      <c r="C940" s="37" t="n"/>
      <c r="D940" s="42">
        <f>IF(C940="","",IFERROR(INDEX(Perguntas!$B$2:$B$31,MATCH(C940,Perguntas!$A$2:$A$31,0)),"ID inválido"))</f>
        <v/>
      </c>
      <c r="E940" s="42">
        <f>IF(C940="","",IFERROR(INDEX(Perguntas!$C$2:$C$31,MATCH(C940,Perguntas!$A$2:$A$31,0)),""))</f>
        <v/>
      </c>
      <c r="F940" s="37" t="n"/>
      <c r="G940" s="37" t="n"/>
      <c r="H940" s="53" t="n"/>
      <c r="I940" s="53" t="n"/>
      <c r="J940" s="37" t="n"/>
      <c r="K940" s="53" t="n"/>
      <c r="L940" s="53" t="n"/>
      <c r="M940" s="53" t="n"/>
      <c r="N940" s="54" t="n"/>
      <c r="O940" s="55">
        <f>IF(COUNTA(A940,C940,F940,G940)=0,"",IF(OR(A940="",C940="",F940="",G940=""),"INCOMPLETO",IF(COUNTIF(Perguntas!$A$2:$A$31,C940)=0,"ID INVÁLIDO",IF(COUNTIF(Perguntas!$A$22:$A$31,C940)&gt;0,"EXTRA",IF(INDEX(Perguntas!$C$2:$C$21,MATCH(C940,Perguntas!$A$2:$A$21,0))="","PERGUNTA VAZIA",IF(COUNTIFS(Plataformas!$A$2:$A$7,F940,Plataformas!$C$2:$C$7,"Sim")=0,"FORA DO PLANO",IF(COUNTIFS($B$2:B940,B940,$C$2:C940,C940,$F$2:F940,F940)&gt;1,"DUPLICADO","OK")))))))</f>
        <v/>
      </c>
    </row>
    <row r="941" ht="15" customHeight="1" s="22">
      <c r="A941" s="38" t="n"/>
      <c r="B941" s="56">
        <f>IF(A941="","",DATE(YEAR(A941),MONTH(A941),1))</f>
        <v/>
      </c>
      <c r="C941" s="37" t="n"/>
      <c r="D941" s="43">
        <f>IF(C941="","",IFERROR(INDEX(Perguntas!$B$2:$B$31,MATCH(C941,Perguntas!$A$2:$A$31,0)),"ID inválido"))</f>
        <v/>
      </c>
      <c r="E941" s="43">
        <f>IF(C941="","",IFERROR(INDEX(Perguntas!$C$2:$C$31,MATCH(C941,Perguntas!$A$2:$A$31,0)),""))</f>
        <v/>
      </c>
      <c r="F941" s="37" t="n"/>
      <c r="G941" s="37" t="n"/>
      <c r="H941" s="53" t="n"/>
      <c r="I941" s="53" t="n"/>
      <c r="J941" s="37" t="n"/>
      <c r="K941" s="53" t="n"/>
      <c r="L941" s="53" t="n"/>
      <c r="M941" s="53" t="n"/>
      <c r="N941" s="54" t="n"/>
      <c r="O941" s="57">
        <f>IF(COUNTA(A941,C941,F941,G941)=0,"",IF(OR(A941="",C941="",F941="",G941=""),"INCOMPLETO",IF(COUNTIF(Perguntas!$A$2:$A$31,C941)=0,"ID INVÁLIDO",IF(COUNTIF(Perguntas!$A$22:$A$31,C941)&gt;0,"EXTRA",IF(INDEX(Perguntas!$C$2:$C$21,MATCH(C941,Perguntas!$A$2:$A$21,0))="","PERGUNTA VAZIA",IF(COUNTIFS(Plataformas!$A$2:$A$7,F941,Plataformas!$C$2:$C$7,"Sim")=0,"FORA DO PLANO",IF(COUNTIFS($B$2:B941,B941,$C$2:C941,C941,$F$2:F941,F941)&gt;1,"DUPLICADO","OK")))))))</f>
        <v/>
      </c>
    </row>
    <row r="942" ht="15" customHeight="1" s="22">
      <c r="A942" s="38" t="n"/>
      <c r="B942" s="52">
        <f>IF(A942="","",DATE(YEAR(A942),MONTH(A942),1))</f>
        <v/>
      </c>
      <c r="C942" s="37" t="n"/>
      <c r="D942" s="42">
        <f>IF(C942="","",IFERROR(INDEX(Perguntas!$B$2:$B$31,MATCH(C942,Perguntas!$A$2:$A$31,0)),"ID inválido"))</f>
        <v/>
      </c>
      <c r="E942" s="42">
        <f>IF(C942="","",IFERROR(INDEX(Perguntas!$C$2:$C$31,MATCH(C942,Perguntas!$A$2:$A$31,0)),""))</f>
        <v/>
      </c>
      <c r="F942" s="37" t="n"/>
      <c r="G942" s="37" t="n"/>
      <c r="H942" s="53" t="n"/>
      <c r="I942" s="53" t="n"/>
      <c r="J942" s="37" t="n"/>
      <c r="K942" s="53" t="n"/>
      <c r="L942" s="53" t="n"/>
      <c r="M942" s="53" t="n"/>
      <c r="N942" s="54" t="n"/>
      <c r="O942" s="55">
        <f>IF(COUNTA(A942,C942,F942,G942)=0,"",IF(OR(A942="",C942="",F942="",G942=""),"INCOMPLETO",IF(COUNTIF(Perguntas!$A$2:$A$31,C942)=0,"ID INVÁLIDO",IF(COUNTIF(Perguntas!$A$22:$A$31,C942)&gt;0,"EXTRA",IF(INDEX(Perguntas!$C$2:$C$21,MATCH(C942,Perguntas!$A$2:$A$21,0))="","PERGUNTA VAZIA",IF(COUNTIFS(Plataformas!$A$2:$A$7,F942,Plataformas!$C$2:$C$7,"Sim")=0,"FORA DO PLANO",IF(COUNTIFS($B$2:B942,B942,$C$2:C942,C942,$F$2:F942,F942)&gt;1,"DUPLICADO","OK")))))))</f>
        <v/>
      </c>
    </row>
    <row r="943" ht="15" customHeight="1" s="22">
      <c r="A943" s="38" t="n"/>
      <c r="B943" s="56">
        <f>IF(A943="","",DATE(YEAR(A943),MONTH(A943),1))</f>
        <v/>
      </c>
      <c r="C943" s="37" t="n"/>
      <c r="D943" s="43">
        <f>IF(C943="","",IFERROR(INDEX(Perguntas!$B$2:$B$31,MATCH(C943,Perguntas!$A$2:$A$31,0)),"ID inválido"))</f>
        <v/>
      </c>
      <c r="E943" s="43">
        <f>IF(C943="","",IFERROR(INDEX(Perguntas!$C$2:$C$31,MATCH(C943,Perguntas!$A$2:$A$31,0)),""))</f>
        <v/>
      </c>
      <c r="F943" s="37" t="n"/>
      <c r="G943" s="37" t="n"/>
      <c r="H943" s="53" t="n"/>
      <c r="I943" s="53" t="n"/>
      <c r="J943" s="37" t="n"/>
      <c r="K943" s="53" t="n"/>
      <c r="L943" s="53" t="n"/>
      <c r="M943" s="53" t="n"/>
      <c r="N943" s="54" t="n"/>
      <c r="O943" s="57">
        <f>IF(COUNTA(A943,C943,F943,G943)=0,"",IF(OR(A943="",C943="",F943="",G943=""),"INCOMPLETO",IF(COUNTIF(Perguntas!$A$2:$A$31,C943)=0,"ID INVÁLIDO",IF(COUNTIF(Perguntas!$A$22:$A$31,C943)&gt;0,"EXTRA",IF(INDEX(Perguntas!$C$2:$C$21,MATCH(C943,Perguntas!$A$2:$A$21,0))="","PERGUNTA VAZIA",IF(COUNTIFS(Plataformas!$A$2:$A$7,F943,Plataformas!$C$2:$C$7,"Sim")=0,"FORA DO PLANO",IF(COUNTIFS($B$2:B943,B943,$C$2:C943,C943,$F$2:F943,F943)&gt;1,"DUPLICADO","OK")))))))</f>
        <v/>
      </c>
    </row>
    <row r="944" ht="15" customHeight="1" s="22">
      <c r="A944" s="38" t="n"/>
      <c r="B944" s="52">
        <f>IF(A944="","",DATE(YEAR(A944),MONTH(A944),1))</f>
        <v/>
      </c>
      <c r="C944" s="37" t="n"/>
      <c r="D944" s="42">
        <f>IF(C944="","",IFERROR(INDEX(Perguntas!$B$2:$B$31,MATCH(C944,Perguntas!$A$2:$A$31,0)),"ID inválido"))</f>
        <v/>
      </c>
      <c r="E944" s="42">
        <f>IF(C944="","",IFERROR(INDEX(Perguntas!$C$2:$C$31,MATCH(C944,Perguntas!$A$2:$A$31,0)),""))</f>
        <v/>
      </c>
      <c r="F944" s="37" t="n"/>
      <c r="G944" s="37" t="n"/>
      <c r="H944" s="53" t="n"/>
      <c r="I944" s="53" t="n"/>
      <c r="J944" s="37" t="n"/>
      <c r="K944" s="53" t="n"/>
      <c r="L944" s="53" t="n"/>
      <c r="M944" s="53" t="n"/>
      <c r="N944" s="54" t="n"/>
      <c r="O944" s="55">
        <f>IF(COUNTA(A944,C944,F944,G944)=0,"",IF(OR(A944="",C944="",F944="",G944=""),"INCOMPLETO",IF(COUNTIF(Perguntas!$A$2:$A$31,C944)=0,"ID INVÁLIDO",IF(COUNTIF(Perguntas!$A$22:$A$31,C944)&gt;0,"EXTRA",IF(INDEX(Perguntas!$C$2:$C$21,MATCH(C944,Perguntas!$A$2:$A$21,0))="","PERGUNTA VAZIA",IF(COUNTIFS(Plataformas!$A$2:$A$7,F944,Plataformas!$C$2:$C$7,"Sim")=0,"FORA DO PLANO",IF(COUNTIFS($B$2:B944,B944,$C$2:C944,C944,$F$2:F944,F944)&gt;1,"DUPLICADO","OK")))))))</f>
        <v/>
      </c>
    </row>
    <row r="945" ht="15" customHeight="1" s="22">
      <c r="A945" s="38" t="n"/>
      <c r="B945" s="56">
        <f>IF(A945="","",DATE(YEAR(A945),MONTH(A945),1))</f>
        <v/>
      </c>
      <c r="C945" s="37" t="n"/>
      <c r="D945" s="43">
        <f>IF(C945="","",IFERROR(INDEX(Perguntas!$B$2:$B$31,MATCH(C945,Perguntas!$A$2:$A$31,0)),"ID inválido"))</f>
        <v/>
      </c>
      <c r="E945" s="43">
        <f>IF(C945="","",IFERROR(INDEX(Perguntas!$C$2:$C$31,MATCH(C945,Perguntas!$A$2:$A$31,0)),""))</f>
        <v/>
      </c>
      <c r="F945" s="37" t="n"/>
      <c r="G945" s="37" t="n"/>
      <c r="H945" s="53" t="n"/>
      <c r="I945" s="53" t="n"/>
      <c r="J945" s="37" t="n"/>
      <c r="K945" s="53" t="n"/>
      <c r="L945" s="53" t="n"/>
      <c r="M945" s="53" t="n"/>
      <c r="N945" s="54" t="n"/>
      <c r="O945" s="57">
        <f>IF(COUNTA(A945,C945,F945,G945)=0,"",IF(OR(A945="",C945="",F945="",G945=""),"INCOMPLETO",IF(COUNTIF(Perguntas!$A$2:$A$31,C945)=0,"ID INVÁLIDO",IF(COUNTIF(Perguntas!$A$22:$A$31,C945)&gt;0,"EXTRA",IF(INDEX(Perguntas!$C$2:$C$21,MATCH(C945,Perguntas!$A$2:$A$21,0))="","PERGUNTA VAZIA",IF(COUNTIFS(Plataformas!$A$2:$A$7,F945,Plataformas!$C$2:$C$7,"Sim")=0,"FORA DO PLANO",IF(COUNTIFS($B$2:B945,B945,$C$2:C945,C945,$F$2:F945,F945)&gt;1,"DUPLICADO","OK")))))))</f>
        <v/>
      </c>
    </row>
    <row r="946" ht="15" customHeight="1" s="22">
      <c r="A946" s="38" t="n"/>
      <c r="B946" s="52">
        <f>IF(A946="","",DATE(YEAR(A946),MONTH(A946),1))</f>
        <v/>
      </c>
      <c r="C946" s="37" t="n"/>
      <c r="D946" s="42">
        <f>IF(C946="","",IFERROR(INDEX(Perguntas!$B$2:$B$31,MATCH(C946,Perguntas!$A$2:$A$31,0)),"ID inválido"))</f>
        <v/>
      </c>
      <c r="E946" s="42">
        <f>IF(C946="","",IFERROR(INDEX(Perguntas!$C$2:$C$31,MATCH(C946,Perguntas!$A$2:$A$31,0)),""))</f>
        <v/>
      </c>
      <c r="F946" s="37" t="n"/>
      <c r="G946" s="37" t="n"/>
      <c r="H946" s="53" t="n"/>
      <c r="I946" s="53" t="n"/>
      <c r="J946" s="37" t="n"/>
      <c r="K946" s="53" t="n"/>
      <c r="L946" s="53" t="n"/>
      <c r="M946" s="53" t="n"/>
      <c r="N946" s="54" t="n"/>
      <c r="O946" s="55">
        <f>IF(COUNTA(A946,C946,F946,G946)=0,"",IF(OR(A946="",C946="",F946="",G946=""),"INCOMPLETO",IF(COUNTIF(Perguntas!$A$2:$A$31,C946)=0,"ID INVÁLIDO",IF(COUNTIF(Perguntas!$A$22:$A$31,C946)&gt;0,"EXTRA",IF(INDEX(Perguntas!$C$2:$C$21,MATCH(C946,Perguntas!$A$2:$A$21,0))="","PERGUNTA VAZIA",IF(COUNTIFS(Plataformas!$A$2:$A$7,F946,Plataformas!$C$2:$C$7,"Sim")=0,"FORA DO PLANO",IF(COUNTIFS($B$2:B946,B946,$C$2:C946,C946,$F$2:F946,F946)&gt;1,"DUPLICADO","OK")))))))</f>
        <v/>
      </c>
    </row>
    <row r="947" ht="15" customHeight="1" s="22">
      <c r="A947" s="38" t="n"/>
      <c r="B947" s="56">
        <f>IF(A947="","",DATE(YEAR(A947),MONTH(A947),1))</f>
        <v/>
      </c>
      <c r="C947" s="37" t="n"/>
      <c r="D947" s="43">
        <f>IF(C947="","",IFERROR(INDEX(Perguntas!$B$2:$B$31,MATCH(C947,Perguntas!$A$2:$A$31,0)),"ID inválido"))</f>
        <v/>
      </c>
      <c r="E947" s="43">
        <f>IF(C947="","",IFERROR(INDEX(Perguntas!$C$2:$C$31,MATCH(C947,Perguntas!$A$2:$A$31,0)),""))</f>
        <v/>
      </c>
      <c r="F947" s="37" t="n"/>
      <c r="G947" s="37" t="n"/>
      <c r="H947" s="53" t="n"/>
      <c r="I947" s="53" t="n"/>
      <c r="J947" s="37" t="n"/>
      <c r="K947" s="53" t="n"/>
      <c r="L947" s="53" t="n"/>
      <c r="M947" s="53" t="n"/>
      <c r="N947" s="54" t="n"/>
      <c r="O947" s="57">
        <f>IF(COUNTA(A947,C947,F947,G947)=0,"",IF(OR(A947="",C947="",F947="",G947=""),"INCOMPLETO",IF(COUNTIF(Perguntas!$A$2:$A$31,C947)=0,"ID INVÁLIDO",IF(COUNTIF(Perguntas!$A$22:$A$31,C947)&gt;0,"EXTRA",IF(INDEX(Perguntas!$C$2:$C$21,MATCH(C947,Perguntas!$A$2:$A$21,0))="","PERGUNTA VAZIA",IF(COUNTIFS(Plataformas!$A$2:$A$7,F947,Plataformas!$C$2:$C$7,"Sim")=0,"FORA DO PLANO",IF(COUNTIFS($B$2:B947,B947,$C$2:C947,C947,$F$2:F947,F947)&gt;1,"DUPLICADO","OK")))))))</f>
        <v/>
      </c>
    </row>
    <row r="948" ht="15" customHeight="1" s="22">
      <c r="A948" s="38" t="n"/>
      <c r="B948" s="52">
        <f>IF(A948="","",DATE(YEAR(A948),MONTH(A948),1))</f>
        <v/>
      </c>
      <c r="C948" s="37" t="n"/>
      <c r="D948" s="42">
        <f>IF(C948="","",IFERROR(INDEX(Perguntas!$B$2:$B$31,MATCH(C948,Perguntas!$A$2:$A$31,0)),"ID inválido"))</f>
        <v/>
      </c>
      <c r="E948" s="42">
        <f>IF(C948="","",IFERROR(INDEX(Perguntas!$C$2:$C$31,MATCH(C948,Perguntas!$A$2:$A$31,0)),""))</f>
        <v/>
      </c>
      <c r="F948" s="37" t="n"/>
      <c r="G948" s="37" t="n"/>
      <c r="H948" s="53" t="n"/>
      <c r="I948" s="53" t="n"/>
      <c r="J948" s="37" t="n"/>
      <c r="K948" s="53" t="n"/>
      <c r="L948" s="53" t="n"/>
      <c r="M948" s="53" t="n"/>
      <c r="N948" s="54" t="n"/>
      <c r="O948" s="55">
        <f>IF(COUNTA(A948,C948,F948,G948)=0,"",IF(OR(A948="",C948="",F948="",G948=""),"INCOMPLETO",IF(COUNTIF(Perguntas!$A$2:$A$31,C948)=0,"ID INVÁLIDO",IF(COUNTIF(Perguntas!$A$22:$A$31,C948)&gt;0,"EXTRA",IF(INDEX(Perguntas!$C$2:$C$21,MATCH(C948,Perguntas!$A$2:$A$21,0))="","PERGUNTA VAZIA",IF(COUNTIFS(Plataformas!$A$2:$A$7,F948,Plataformas!$C$2:$C$7,"Sim")=0,"FORA DO PLANO",IF(COUNTIFS($B$2:B948,B948,$C$2:C948,C948,$F$2:F948,F948)&gt;1,"DUPLICADO","OK")))))))</f>
        <v/>
      </c>
    </row>
    <row r="949" ht="15" customHeight="1" s="22">
      <c r="A949" s="38" t="n"/>
      <c r="B949" s="56">
        <f>IF(A949="","",DATE(YEAR(A949),MONTH(A949),1))</f>
        <v/>
      </c>
      <c r="C949" s="37" t="n"/>
      <c r="D949" s="43">
        <f>IF(C949="","",IFERROR(INDEX(Perguntas!$B$2:$B$31,MATCH(C949,Perguntas!$A$2:$A$31,0)),"ID inválido"))</f>
        <v/>
      </c>
      <c r="E949" s="43">
        <f>IF(C949="","",IFERROR(INDEX(Perguntas!$C$2:$C$31,MATCH(C949,Perguntas!$A$2:$A$31,0)),""))</f>
        <v/>
      </c>
      <c r="F949" s="37" t="n"/>
      <c r="G949" s="37" t="n"/>
      <c r="H949" s="53" t="n"/>
      <c r="I949" s="53" t="n"/>
      <c r="J949" s="37" t="n"/>
      <c r="K949" s="53" t="n"/>
      <c r="L949" s="53" t="n"/>
      <c r="M949" s="53" t="n"/>
      <c r="N949" s="54" t="n"/>
      <c r="O949" s="57">
        <f>IF(COUNTA(A949,C949,F949,G949)=0,"",IF(OR(A949="",C949="",F949="",G949=""),"INCOMPLETO",IF(COUNTIF(Perguntas!$A$2:$A$31,C949)=0,"ID INVÁLIDO",IF(COUNTIF(Perguntas!$A$22:$A$31,C949)&gt;0,"EXTRA",IF(INDEX(Perguntas!$C$2:$C$21,MATCH(C949,Perguntas!$A$2:$A$21,0))="","PERGUNTA VAZIA",IF(COUNTIFS(Plataformas!$A$2:$A$7,F949,Plataformas!$C$2:$C$7,"Sim")=0,"FORA DO PLANO",IF(COUNTIFS($B$2:B949,B949,$C$2:C949,C949,$F$2:F949,F949)&gt;1,"DUPLICADO","OK")))))))</f>
        <v/>
      </c>
    </row>
    <row r="950" ht="15" customHeight="1" s="22">
      <c r="A950" s="38" t="n"/>
      <c r="B950" s="52">
        <f>IF(A950="","",DATE(YEAR(A950),MONTH(A950),1))</f>
        <v/>
      </c>
      <c r="C950" s="37" t="n"/>
      <c r="D950" s="42">
        <f>IF(C950="","",IFERROR(INDEX(Perguntas!$B$2:$B$31,MATCH(C950,Perguntas!$A$2:$A$31,0)),"ID inválido"))</f>
        <v/>
      </c>
      <c r="E950" s="42">
        <f>IF(C950="","",IFERROR(INDEX(Perguntas!$C$2:$C$31,MATCH(C950,Perguntas!$A$2:$A$31,0)),""))</f>
        <v/>
      </c>
      <c r="F950" s="37" t="n"/>
      <c r="G950" s="37" t="n"/>
      <c r="H950" s="53" t="n"/>
      <c r="I950" s="53" t="n"/>
      <c r="J950" s="37" t="n"/>
      <c r="K950" s="53" t="n"/>
      <c r="L950" s="53" t="n"/>
      <c r="M950" s="53" t="n"/>
      <c r="N950" s="54" t="n"/>
      <c r="O950" s="55">
        <f>IF(COUNTA(A950,C950,F950,G950)=0,"",IF(OR(A950="",C950="",F950="",G950=""),"INCOMPLETO",IF(COUNTIF(Perguntas!$A$2:$A$31,C950)=0,"ID INVÁLIDO",IF(COUNTIF(Perguntas!$A$22:$A$31,C950)&gt;0,"EXTRA",IF(INDEX(Perguntas!$C$2:$C$21,MATCH(C950,Perguntas!$A$2:$A$21,0))="","PERGUNTA VAZIA",IF(COUNTIFS(Plataformas!$A$2:$A$7,F950,Plataformas!$C$2:$C$7,"Sim")=0,"FORA DO PLANO",IF(COUNTIFS($B$2:B950,B950,$C$2:C950,C950,$F$2:F950,F950)&gt;1,"DUPLICADO","OK")))))))</f>
        <v/>
      </c>
    </row>
    <row r="951" ht="15" customHeight="1" s="22">
      <c r="A951" s="38" t="n"/>
      <c r="B951" s="56">
        <f>IF(A951="","",DATE(YEAR(A951),MONTH(A951),1))</f>
        <v/>
      </c>
      <c r="C951" s="37" t="n"/>
      <c r="D951" s="43">
        <f>IF(C951="","",IFERROR(INDEX(Perguntas!$B$2:$B$31,MATCH(C951,Perguntas!$A$2:$A$31,0)),"ID inválido"))</f>
        <v/>
      </c>
      <c r="E951" s="43">
        <f>IF(C951="","",IFERROR(INDEX(Perguntas!$C$2:$C$31,MATCH(C951,Perguntas!$A$2:$A$31,0)),""))</f>
        <v/>
      </c>
      <c r="F951" s="37" t="n"/>
      <c r="G951" s="37" t="n"/>
      <c r="H951" s="53" t="n"/>
      <c r="I951" s="53" t="n"/>
      <c r="J951" s="37" t="n"/>
      <c r="K951" s="53" t="n"/>
      <c r="L951" s="53" t="n"/>
      <c r="M951" s="53" t="n"/>
      <c r="N951" s="54" t="n"/>
      <c r="O951" s="57">
        <f>IF(COUNTA(A951,C951,F951,G951)=0,"",IF(OR(A951="",C951="",F951="",G951=""),"INCOMPLETO",IF(COUNTIF(Perguntas!$A$2:$A$31,C951)=0,"ID INVÁLIDO",IF(COUNTIF(Perguntas!$A$22:$A$31,C951)&gt;0,"EXTRA",IF(INDEX(Perguntas!$C$2:$C$21,MATCH(C951,Perguntas!$A$2:$A$21,0))="","PERGUNTA VAZIA",IF(COUNTIFS(Plataformas!$A$2:$A$7,F951,Plataformas!$C$2:$C$7,"Sim")=0,"FORA DO PLANO",IF(COUNTIFS($B$2:B951,B951,$C$2:C951,C951,$F$2:F951,F951)&gt;1,"DUPLICADO","OK")))))))</f>
        <v/>
      </c>
    </row>
    <row r="952" ht="15" customHeight="1" s="22">
      <c r="A952" s="38" t="n"/>
      <c r="B952" s="52">
        <f>IF(A952="","",DATE(YEAR(A952),MONTH(A952),1))</f>
        <v/>
      </c>
      <c r="C952" s="37" t="n"/>
      <c r="D952" s="42">
        <f>IF(C952="","",IFERROR(INDEX(Perguntas!$B$2:$B$31,MATCH(C952,Perguntas!$A$2:$A$31,0)),"ID inválido"))</f>
        <v/>
      </c>
      <c r="E952" s="42">
        <f>IF(C952="","",IFERROR(INDEX(Perguntas!$C$2:$C$31,MATCH(C952,Perguntas!$A$2:$A$31,0)),""))</f>
        <v/>
      </c>
      <c r="F952" s="37" t="n"/>
      <c r="G952" s="37" t="n"/>
      <c r="H952" s="53" t="n"/>
      <c r="I952" s="53" t="n"/>
      <c r="J952" s="37" t="n"/>
      <c r="K952" s="53" t="n"/>
      <c r="L952" s="53" t="n"/>
      <c r="M952" s="53" t="n"/>
      <c r="N952" s="54" t="n"/>
      <c r="O952" s="55">
        <f>IF(COUNTA(A952,C952,F952,G952)=0,"",IF(OR(A952="",C952="",F952="",G952=""),"INCOMPLETO",IF(COUNTIF(Perguntas!$A$2:$A$31,C952)=0,"ID INVÁLIDO",IF(COUNTIF(Perguntas!$A$22:$A$31,C952)&gt;0,"EXTRA",IF(INDEX(Perguntas!$C$2:$C$21,MATCH(C952,Perguntas!$A$2:$A$21,0))="","PERGUNTA VAZIA",IF(COUNTIFS(Plataformas!$A$2:$A$7,F952,Plataformas!$C$2:$C$7,"Sim")=0,"FORA DO PLANO",IF(COUNTIFS($B$2:B952,B952,$C$2:C952,C952,$F$2:F952,F952)&gt;1,"DUPLICADO","OK")))))))</f>
        <v/>
      </c>
    </row>
    <row r="953" ht="15" customHeight="1" s="22">
      <c r="A953" s="38" t="n"/>
      <c r="B953" s="56">
        <f>IF(A953="","",DATE(YEAR(A953),MONTH(A953),1))</f>
        <v/>
      </c>
      <c r="C953" s="37" t="n"/>
      <c r="D953" s="43">
        <f>IF(C953="","",IFERROR(INDEX(Perguntas!$B$2:$B$31,MATCH(C953,Perguntas!$A$2:$A$31,0)),"ID inválido"))</f>
        <v/>
      </c>
      <c r="E953" s="43">
        <f>IF(C953="","",IFERROR(INDEX(Perguntas!$C$2:$C$31,MATCH(C953,Perguntas!$A$2:$A$31,0)),""))</f>
        <v/>
      </c>
      <c r="F953" s="37" t="n"/>
      <c r="G953" s="37" t="n"/>
      <c r="H953" s="53" t="n"/>
      <c r="I953" s="53" t="n"/>
      <c r="J953" s="37" t="n"/>
      <c r="K953" s="53" t="n"/>
      <c r="L953" s="53" t="n"/>
      <c r="M953" s="53" t="n"/>
      <c r="N953" s="54" t="n"/>
      <c r="O953" s="57">
        <f>IF(COUNTA(A953,C953,F953,G953)=0,"",IF(OR(A953="",C953="",F953="",G953=""),"INCOMPLETO",IF(COUNTIF(Perguntas!$A$2:$A$31,C953)=0,"ID INVÁLIDO",IF(COUNTIF(Perguntas!$A$22:$A$31,C953)&gt;0,"EXTRA",IF(INDEX(Perguntas!$C$2:$C$21,MATCH(C953,Perguntas!$A$2:$A$21,0))="","PERGUNTA VAZIA",IF(COUNTIFS(Plataformas!$A$2:$A$7,F953,Plataformas!$C$2:$C$7,"Sim")=0,"FORA DO PLANO",IF(COUNTIFS($B$2:B953,B953,$C$2:C953,C953,$F$2:F953,F953)&gt;1,"DUPLICADO","OK")))))))</f>
        <v/>
      </c>
    </row>
    <row r="954" ht="15" customHeight="1" s="22">
      <c r="A954" s="38" t="n"/>
      <c r="B954" s="52">
        <f>IF(A954="","",DATE(YEAR(A954),MONTH(A954),1))</f>
        <v/>
      </c>
      <c r="C954" s="37" t="n"/>
      <c r="D954" s="42">
        <f>IF(C954="","",IFERROR(INDEX(Perguntas!$B$2:$B$31,MATCH(C954,Perguntas!$A$2:$A$31,0)),"ID inválido"))</f>
        <v/>
      </c>
      <c r="E954" s="42">
        <f>IF(C954="","",IFERROR(INDEX(Perguntas!$C$2:$C$31,MATCH(C954,Perguntas!$A$2:$A$31,0)),""))</f>
        <v/>
      </c>
      <c r="F954" s="37" t="n"/>
      <c r="G954" s="37" t="n"/>
      <c r="H954" s="53" t="n"/>
      <c r="I954" s="53" t="n"/>
      <c r="J954" s="37" t="n"/>
      <c r="K954" s="53" t="n"/>
      <c r="L954" s="53" t="n"/>
      <c r="M954" s="53" t="n"/>
      <c r="N954" s="54" t="n"/>
      <c r="O954" s="55">
        <f>IF(COUNTA(A954,C954,F954,G954)=0,"",IF(OR(A954="",C954="",F954="",G954=""),"INCOMPLETO",IF(COUNTIF(Perguntas!$A$2:$A$31,C954)=0,"ID INVÁLIDO",IF(COUNTIF(Perguntas!$A$22:$A$31,C954)&gt;0,"EXTRA",IF(INDEX(Perguntas!$C$2:$C$21,MATCH(C954,Perguntas!$A$2:$A$21,0))="","PERGUNTA VAZIA",IF(COUNTIFS(Plataformas!$A$2:$A$7,F954,Plataformas!$C$2:$C$7,"Sim")=0,"FORA DO PLANO",IF(COUNTIFS($B$2:B954,B954,$C$2:C954,C954,$F$2:F954,F954)&gt;1,"DUPLICADO","OK")))))))</f>
        <v/>
      </c>
    </row>
    <row r="955" ht="15" customHeight="1" s="22">
      <c r="A955" s="38" t="n"/>
      <c r="B955" s="56">
        <f>IF(A955="","",DATE(YEAR(A955),MONTH(A955),1))</f>
        <v/>
      </c>
      <c r="C955" s="37" t="n"/>
      <c r="D955" s="43">
        <f>IF(C955="","",IFERROR(INDEX(Perguntas!$B$2:$B$31,MATCH(C955,Perguntas!$A$2:$A$31,0)),"ID inválido"))</f>
        <v/>
      </c>
      <c r="E955" s="43">
        <f>IF(C955="","",IFERROR(INDEX(Perguntas!$C$2:$C$31,MATCH(C955,Perguntas!$A$2:$A$31,0)),""))</f>
        <v/>
      </c>
      <c r="F955" s="37" t="n"/>
      <c r="G955" s="37" t="n"/>
      <c r="H955" s="53" t="n"/>
      <c r="I955" s="53" t="n"/>
      <c r="J955" s="37" t="n"/>
      <c r="K955" s="53" t="n"/>
      <c r="L955" s="53" t="n"/>
      <c r="M955" s="53" t="n"/>
      <c r="N955" s="54" t="n"/>
      <c r="O955" s="57">
        <f>IF(COUNTA(A955,C955,F955,G955)=0,"",IF(OR(A955="",C955="",F955="",G955=""),"INCOMPLETO",IF(COUNTIF(Perguntas!$A$2:$A$31,C955)=0,"ID INVÁLIDO",IF(COUNTIF(Perguntas!$A$22:$A$31,C955)&gt;0,"EXTRA",IF(INDEX(Perguntas!$C$2:$C$21,MATCH(C955,Perguntas!$A$2:$A$21,0))="","PERGUNTA VAZIA",IF(COUNTIFS(Plataformas!$A$2:$A$7,F955,Plataformas!$C$2:$C$7,"Sim")=0,"FORA DO PLANO",IF(COUNTIFS($B$2:B955,B955,$C$2:C955,C955,$F$2:F955,F955)&gt;1,"DUPLICADO","OK")))))))</f>
        <v/>
      </c>
    </row>
    <row r="956" ht="15" customHeight="1" s="22">
      <c r="A956" s="38" t="n"/>
      <c r="B956" s="52">
        <f>IF(A956="","",DATE(YEAR(A956),MONTH(A956),1))</f>
        <v/>
      </c>
      <c r="C956" s="37" t="n"/>
      <c r="D956" s="42">
        <f>IF(C956="","",IFERROR(INDEX(Perguntas!$B$2:$B$31,MATCH(C956,Perguntas!$A$2:$A$31,0)),"ID inválido"))</f>
        <v/>
      </c>
      <c r="E956" s="42">
        <f>IF(C956="","",IFERROR(INDEX(Perguntas!$C$2:$C$31,MATCH(C956,Perguntas!$A$2:$A$31,0)),""))</f>
        <v/>
      </c>
      <c r="F956" s="37" t="n"/>
      <c r="G956" s="37" t="n"/>
      <c r="H956" s="53" t="n"/>
      <c r="I956" s="53" t="n"/>
      <c r="J956" s="37" t="n"/>
      <c r="K956" s="53" t="n"/>
      <c r="L956" s="53" t="n"/>
      <c r="M956" s="53" t="n"/>
      <c r="N956" s="54" t="n"/>
      <c r="O956" s="55">
        <f>IF(COUNTA(A956,C956,F956,G956)=0,"",IF(OR(A956="",C956="",F956="",G956=""),"INCOMPLETO",IF(COUNTIF(Perguntas!$A$2:$A$31,C956)=0,"ID INVÁLIDO",IF(COUNTIF(Perguntas!$A$22:$A$31,C956)&gt;0,"EXTRA",IF(INDEX(Perguntas!$C$2:$C$21,MATCH(C956,Perguntas!$A$2:$A$21,0))="","PERGUNTA VAZIA",IF(COUNTIFS(Plataformas!$A$2:$A$7,F956,Plataformas!$C$2:$C$7,"Sim")=0,"FORA DO PLANO",IF(COUNTIFS($B$2:B956,B956,$C$2:C956,C956,$F$2:F956,F956)&gt;1,"DUPLICADO","OK")))))))</f>
        <v/>
      </c>
    </row>
    <row r="957" ht="15" customHeight="1" s="22">
      <c r="A957" s="38" t="n"/>
      <c r="B957" s="56">
        <f>IF(A957="","",DATE(YEAR(A957),MONTH(A957),1))</f>
        <v/>
      </c>
      <c r="C957" s="37" t="n"/>
      <c r="D957" s="43">
        <f>IF(C957="","",IFERROR(INDEX(Perguntas!$B$2:$B$31,MATCH(C957,Perguntas!$A$2:$A$31,0)),"ID inválido"))</f>
        <v/>
      </c>
      <c r="E957" s="43">
        <f>IF(C957="","",IFERROR(INDEX(Perguntas!$C$2:$C$31,MATCH(C957,Perguntas!$A$2:$A$31,0)),""))</f>
        <v/>
      </c>
      <c r="F957" s="37" t="n"/>
      <c r="G957" s="37" t="n"/>
      <c r="H957" s="53" t="n"/>
      <c r="I957" s="53" t="n"/>
      <c r="J957" s="37" t="n"/>
      <c r="K957" s="53" t="n"/>
      <c r="L957" s="53" t="n"/>
      <c r="M957" s="53" t="n"/>
      <c r="N957" s="54" t="n"/>
      <c r="O957" s="57">
        <f>IF(COUNTA(A957,C957,F957,G957)=0,"",IF(OR(A957="",C957="",F957="",G957=""),"INCOMPLETO",IF(COUNTIF(Perguntas!$A$2:$A$31,C957)=0,"ID INVÁLIDO",IF(COUNTIF(Perguntas!$A$22:$A$31,C957)&gt;0,"EXTRA",IF(INDEX(Perguntas!$C$2:$C$21,MATCH(C957,Perguntas!$A$2:$A$21,0))="","PERGUNTA VAZIA",IF(COUNTIFS(Plataformas!$A$2:$A$7,F957,Plataformas!$C$2:$C$7,"Sim")=0,"FORA DO PLANO",IF(COUNTIFS($B$2:B957,B957,$C$2:C957,C957,$F$2:F957,F957)&gt;1,"DUPLICADO","OK")))))))</f>
        <v/>
      </c>
    </row>
    <row r="958" ht="15" customHeight="1" s="22">
      <c r="A958" s="38" t="n"/>
      <c r="B958" s="52">
        <f>IF(A958="","",DATE(YEAR(A958),MONTH(A958),1))</f>
        <v/>
      </c>
      <c r="C958" s="37" t="n"/>
      <c r="D958" s="42">
        <f>IF(C958="","",IFERROR(INDEX(Perguntas!$B$2:$B$31,MATCH(C958,Perguntas!$A$2:$A$31,0)),"ID inválido"))</f>
        <v/>
      </c>
      <c r="E958" s="42">
        <f>IF(C958="","",IFERROR(INDEX(Perguntas!$C$2:$C$31,MATCH(C958,Perguntas!$A$2:$A$31,0)),""))</f>
        <v/>
      </c>
      <c r="F958" s="37" t="n"/>
      <c r="G958" s="37" t="n"/>
      <c r="H958" s="53" t="n"/>
      <c r="I958" s="53" t="n"/>
      <c r="J958" s="37" t="n"/>
      <c r="K958" s="53" t="n"/>
      <c r="L958" s="53" t="n"/>
      <c r="M958" s="53" t="n"/>
      <c r="N958" s="54" t="n"/>
      <c r="O958" s="55">
        <f>IF(COUNTA(A958,C958,F958,G958)=0,"",IF(OR(A958="",C958="",F958="",G958=""),"INCOMPLETO",IF(COUNTIF(Perguntas!$A$2:$A$31,C958)=0,"ID INVÁLIDO",IF(COUNTIF(Perguntas!$A$22:$A$31,C958)&gt;0,"EXTRA",IF(INDEX(Perguntas!$C$2:$C$21,MATCH(C958,Perguntas!$A$2:$A$21,0))="","PERGUNTA VAZIA",IF(COUNTIFS(Plataformas!$A$2:$A$7,F958,Plataformas!$C$2:$C$7,"Sim")=0,"FORA DO PLANO",IF(COUNTIFS($B$2:B958,B958,$C$2:C958,C958,$F$2:F958,F958)&gt;1,"DUPLICADO","OK")))))))</f>
        <v/>
      </c>
    </row>
    <row r="959" ht="15" customHeight="1" s="22">
      <c r="A959" s="38" t="n"/>
      <c r="B959" s="56">
        <f>IF(A959="","",DATE(YEAR(A959),MONTH(A959),1))</f>
        <v/>
      </c>
      <c r="C959" s="37" t="n"/>
      <c r="D959" s="43">
        <f>IF(C959="","",IFERROR(INDEX(Perguntas!$B$2:$B$31,MATCH(C959,Perguntas!$A$2:$A$31,0)),"ID inválido"))</f>
        <v/>
      </c>
      <c r="E959" s="43">
        <f>IF(C959="","",IFERROR(INDEX(Perguntas!$C$2:$C$31,MATCH(C959,Perguntas!$A$2:$A$31,0)),""))</f>
        <v/>
      </c>
      <c r="F959" s="37" t="n"/>
      <c r="G959" s="37" t="n"/>
      <c r="H959" s="53" t="n"/>
      <c r="I959" s="53" t="n"/>
      <c r="J959" s="37" t="n"/>
      <c r="K959" s="53" t="n"/>
      <c r="L959" s="53" t="n"/>
      <c r="M959" s="53" t="n"/>
      <c r="N959" s="54" t="n"/>
      <c r="O959" s="57">
        <f>IF(COUNTA(A959,C959,F959,G959)=0,"",IF(OR(A959="",C959="",F959="",G959=""),"INCOMPLETO",IF(COUNTIF(Perguntas!$A$2:$A$31,C959)=0,"ID INVÁLIDO",IF(COUNTIF(Perguntas!$A$22:$A$31,C959)&gt;0,"EXTRA",IF(INDEX(Perguntas!$C$2:$C$21,MATCH(C959,Perguntas!$A$2:$A$21,0))="","PERGUNTA VAZIA",IF(COUNTIFS(Plataformas!$A$2:$A$7,F959,Plataformas!$C$2:$C$7,"Sim")=0,"FORA DO PLANO",IF(COUNTIFS($B$2:B959,B959,$C$2:C959,C959,$F$2:F959,F959)&gt;1,"DUPLICADO","OK")))))))</f>
        <v/>
      </c>
    </row>
    <row r="960" ht="15" customHeight="1" s="22">
      <c r="A960" s="38" t="n"/>
      <c r="B960" s="52">
        <f>IF(A960="","",DATE(YEAR(A960),MONTH(A960),1))</f>
        <v/>
      </c>
      <c r="C960" s="37" t="n"/>
      <c r="D960" s="42">
        <f>IF(C960="","",IFERROR(INDEX(Perguntas!$B$2:$B$31,MATCH(C960,Perguntas!$A$2:$A$31,0)),"ID inválido"))</f>
        <v/>
      </c>
      <c r="E960" s="42">
        <f>IF(C960="","",IFERROR(INDEX(Perguntas!$C$2:$C$31,MATCH(C960,Perguntas!$A$2:$A$31,0)),""))</f>
        <v/>
      </c>
      <c r="F960" s="37" t="n"/>
      <c r="G960" s="37" t="n"/>
      <c r="H960" s="53" t="n"/>
      <c r="I960" s="53" t="n"/>
      <c r="J960" s="37" t="n"/>
      <c r="K960" s="53" t="n"/>
      <c r="L960" s="53" t="n"/>
      <c r="M960" s="53" t="n"/>
      <c r="N960" s="54" t="n"/>
      <c r="O960" s="55">
        <f>IF(COUNTA(A960,C960,F960,G960)=0,"",IF(OR(A960="",C960="",F960="",G960=""),"INCOMPLETO",IF(COUNTIF(Perguntas!$A$2:$A$31,C960)=0,"ID INVÁLIDO",IF(COUNTIF(Perguntas!$A$22:$A$31,C960)&gt;0,"EXTRA",IF(INDEX(Perguntas!$C$2:$C$21,MATCH(C960,Perguntas!$A$2:$A$21,0))="","PERGUNTA VAZIA",IF(COUNTIFS(Plataformas!$A$2:$A$7,F960,Plataformas!$C$2:$C$7,"Sim")=0,"FORA DO PLANO",IF(COUNTIFS($B$2:B960,B960,$C$2:C960,C960,$F$2:F960,F960)&gt;1,"DUPLICADO","OK")))))))</f>
        <v/>
      </c>
    </row>
    <row r="961" ht="15" customHeight="1" s="22">
      <c r="A961" s="38" t="n"/>
      <c r="B961" s="56">
        <f>IF(A961="","",DATE(YEAR(A961),MONTH(A961),1))</f>
        <v/>
      </c>
      <c r="C961" s="37" t="n"/>
      <c r="D961" s="43">
        <f>IF(C961="","",IFERROR(INDEX(Perguntas!$B$2:$B$31,MATCH(C961,Perguntas!$A$2:$A$31,0)),"ID inválido"))</f>
        <v/>
      </c>
      <c r="E961" s="43">
        <f>IF(C961="","",IFERROR(INDEX(Perguntas!$C$2:$C$31,MATCH(C961,Perguntas!$A$2:$A$31,0)),""))</f>
        <v/>
      </c>
      <c r="F961" s="37" t="n"/>
      <c r="G961" s="37" t="n"/>
      <c r="H961" s="53" t="n"/>
      <c r="I961" s="53" t="n"/>
      <c r="J961" s="37" t="n"/>
      <c r="K961" s="53" t="n"/>
      <c r="L961" s="53" t="n"/>
      <c r="M961" s="53" t="n"/>
      <c r="N961" s="54" t="n"/>
      <c r="O961" s="57">
        <f>IF(COUNTA(A961,C961,F961,G961)=0,"",IF(OR(A961="",C961="",F961="",G961=""),"INCOMPLETO",IF(COUNTIF(Perguntas!$A$2:$A$31,C961)=0,"ID INVÁLIDO",IF(COUNTIF(Perguntas!$A$22:$A$31,C961)&gt;0,"EXTRA",IF(INDEX(Perguntas!$C$2:$C$21,MATCH(C961,Perguntas!$A$2:$A$21,0))="","PERGUNTA VAZIA",IF(COUNTIFS(Plataformas!$A$2:$A$7,F961,Plataformas!$C$2:$C$7,"Sim")=0,"FORA DO PLANO",IF(COUNTIFS($B$2:B961,B961,$C$2:C961,C961,$F$2:F961,F961)&gt;1,"DUPLICADO","OK")))))))</f>
        <v/>
      </c>
    </row>
    <row r="962" ht="15" customHeight="1" s="22">
      <c r="A962" s="38" t="n"/>
      <c r="B962" s="52">
        <f>IF(A962="","",DATE(YEAR(A962),MONTH(A962),1))</f>
        <v/>
      </c>
      <c r="C962" s="37" t="n"/>
      <c r="D962" s="42">
        <f>IF(C962="","",IFERROR(INDEX(Perguntas!$B$2:$B$31,MATCH(C962,Perguntas!$A$2:$A$31,0)),"ID inválido"))</f>
        <v/>
      </c>
      <c r="E962" s="42">
        <f>IF(C962="","",IFERROR(INDEX(Perguntas!$C$2:$C$31,MATCH(C962,Perguntas!$A$2:$A$31,0)),""))</f>
        <v/>
      </c>
      <c r="F962" s="37" t="n"/>
      <c r="G962" s="37" t="n"/>
      <c r="H962" s="53" t="n"/>
      <c r="I962" s="53" t="n"/>
      <c r="J962" s="37" t="n"/>
      <c r="K962" s="53" t="n"/>
      <c r="L962" s="53" t="n"/>
      <c r="M962" s="53" t="n"/>
      <c r="N962" s="54" t="n"/>
      <c r="O962" s="55">
        <f>IF(COUNTA(A962,C962,F962,G962)=0,"",IF(OR(A962="",C962="",F962="",G962=""),"INCOMPLETO",IF(COUNTIF(Perguntas!$A$2:$A$31,C962)=0,"ID INVÁLIDO",IF(COUNTIF(Perguntas!$A$22:$A$31,C962)&gt;0,"EXTRA",IF(INDEX(Perguntas!$C$2:$C$21,MATCH(C962,Perguntas!$A$2:$A$21,0))="","PERGUNTA VAZIA",IF(COUNTIFS(Plataformas!$A$2:$A$7,F962,Plataformas!$C$2:$C$7,"Sim")=0,"FORA DO PLANO",IF(COUNTIFS($B$2:B962,B962,$C$2:C962,C962,$F$2:F962,F962)&gt;1,"DUPLICADO","OK")))))))</f>
        <v/>
      </c>
    </row>
    <row r="963" ht="15" customHeight="1" s="22">
      <c r="A963" s="38" t="n"/>
      <c r="B963" s="56">
        <f>IF(A963="","",DATE(YEAR(A963),MONTH(A963),1))</f>
        <v/>
      </c>
      <c r="C963" s="37" t="n"/>
      <c r="D963" s="43">
        <f>IF(C963="","",IFERROR(INDEX(Perguntas!$B$2:$B$31,MATCH(C963,Perguntas!$A$2:$A$31,0)),"ID inválido"))</f>
        <v/>
      </c>
      <c r="E963" s="43">
        <f>IF(C963="","",IFERROR(INDEX(Perguntas!$C$2:$C$31,MATCH(C963,Perguntas!$A$2:$A$31,0)),""))</f>
        <v/>
      </c>
      <c r="F963" s="37" t="n"/>
      <c r="G963" s="37" t="n"/>
      <c r="H963" s="53" t="n"/>
      <c r="I963" s="53" t="n"/>
      <c r="J963" s="37" t="n"/>
      <c r="K963" s="53" t="n"/>
      <c r="L963" s="53" t="n"/>
      <c r="M963" s="53" t="n"/>
      <c r="N963" s="54" t="n"/>
      <c r="O963" s="57">
        <f>IF(COUNTA(A963,C963,F963,G963)=0,"",IF(OR(A963="",C963="",F963="",G963=""),"INCOMPLETO",IF(COUNTIF(Perguntas!$A$2:$A$31,C963)=0,"ID INVÁLIDO",IF(COUNTIF(Perguntas!$A$22:$A$31,C963)&gt;0,"EXTRA",IF(INDEX(Perguntas!$C$2:$C$21,MATCH(C963,Perguntas!$A$2:$A$21,0))="","PERGUNTA VAZIA",IF(COUNTIFS(Plataformas!$A$2:$A$7,F963,Plataformas!$C$2:$C$7,"Sim")=0,"FORA DO PLANO",IF(COUNTIFS($B$2:B963,B963,$C$2:C963,C963,$F$2:F963,F963)&gt;1,"DUPLICADO","OK")))))))</f>
        <v/>
      </c>
    </row>
    <row r="964" ht="15" customHeight="1" s="22">
      <c r="A964" s="38" t="n"/>
      <c r="B964" s="52">
        <f>IF(A964="","",DATE(YEAR(A964),MONTH(A964),1))</f>
        <v/>
      </c>
      <c r="C964" s="37" t="n"/>
      <c r="D964" s="42">
        <f>IF(C964="","",IFERROR(INDEX(Perguntas!$B$2:$B$31,MATCH(C964,Perguntas!$A$2:$A$31,0)),"ID inválido"))</f>
        <v/>
      </c>
      <c r="E964" s="42">
        <f>IF(C964="","",IFERROR(INDEX(Perguntas!$C$2:$C$31,MATCH(C964,Perguntas!$A$2:$A$31,0)),""))</f>
        <v/>
      </c>
      <c r="F964" s="37" t="n"/>
      <c r="G964" s="37" t="n"/>
      <c r="H964" s="53" t="n"/>
      <c r="I964" s="53" t="n"/>
      <c r="J964" s="37" t="n"/>
      <c r="K964" s="53" t="n"/>
      <c r="L964" s="53" t="n"/>
      <c r="M964" s="53" t="n"/>
      <c r="N964" s="54" t="n"/>
      <c r="O964" s="55">
        <f>IF(COUNTA(A964,C964,F964,G964)=0,"",IF(OR(A964="",C964="",F964="",G964=""),"INCOMPLETO",IF(COUNTIF(Perguntas!$A$2:$A$31,C964)=0,"ID INVÁLIDO",IF(COUNTIF(Perguntas!$A$22:$A$31,C964)&gt;0,"EXTRA",IF(INDEX(Perguntas!$C$2:$C$21,MATCH(C964,Perguntas!$A$2:$A$21,0))="","PERGUNTA VAZIA",IF(COUNTIFS(Plataformas!$A$2:$A$7,F964,Plataformas!$C$2:$C$7,"Sim")=0,"FORA DO PLANO",IF(COUNTIFS($B$2:B964,B964,$C$2:C964,C964,$F$2:F964,F964)&gt;1,"DUPLICADO","OK")))))))</f>
        <v/>
      </c>
    </row>
    <row r="965" ht="15" customHeight="1" s="22">
      <c r="A965" s="38" t="n"/>
      <c r="B965" s="56">
        <f>IF(A965="","",DATE(YEAR(A965),MONTH(A965),1))</f>
        <v/>
      </c>
      <c r="C965" s="37" t="n"/>
      <c r="D965" s="43">
        <f>IF(C965="","",IFERROR(INDEX(Perguntas!$B$2:$B$31,MATCH(C965,Perguntas!$A$2:$A$31,0)),"ID inválido"))</f>
        <v/>
      </c>
      <c r="E965" s="43">
        <f>IF(C965="","",IFERROR(INDEX(Perguntas!$C$2:$C$31,MATCH(C965,Perguntas!$A$2:$A$31,0)),""))</f>
        <v/>
      </c>
      <c r="F965" s="37" t="n"/>
      <c r="G965" s="37" t="n"/>
      <c r="H965" s="53" t="n"/>
      <c r="I965" s="53" t="n"/>
      <c r="J965" s="37" t="n"/>
      <c r="K965" s="53" t="n"/>
      <c r="L965" s="53" t="n"/>
      <c r="M965" s="53" t="n"/>
      <c r="N965" s="54" t="n"/>
      <c r="O965" s="57">
        <f>IF(COUNTA(A965,C965,F965,G965)=0,"",IF(OR(A965="",C965="",F965="",G965=""),"INCOMPLETO",IF(COUNTIF(Perguntas!$A$2:$A$31,C965)=0,"ID INVÁLIDO",IF(COUNTIF(Perguntas!$A$22:$A$31,C965)&gt;0,"EXTRA",IF(INDEX(Perguntas!$C$2:$C$21,MATCH(C965,Perguntas!$A$2:$A$21,0))="","PERGUNTA VAZIA",IF(COUNTIFS(Plataformas!$A$2:$A$7,F965,Plataformas!$C$2:$C$7,"Sim")=0,"FORA DO PLANO",IF(COUNTIFS($B$2:B965,B965,$C$2:C965,C965,$F$2:F965,F965)&gt;1,"DUPLICADO","OK")))))))</f>
        <v/>
      </c>
    </row>
    <row r="966" ht="15" customHeight="1" s="22">
      <c r="A966" s="38" t="n"/>
      <c r="B966" s="52">
        <f>IF(A966="","",DATE(YEAR(A966),MONTH(A966),1))</f>
        <v/>
      </c>
      <c r="C966" s="37" t="n"/>
      <c r="D966" s="42">
        <f>IF(C966="","",IFERROR(INDEX(Perguntas!$B$2:$B$31,MATCH(C966,Perguntas!$A$2:$A$31,0)),"ID inválido"))</f>
        <v/>
      </c>
      <c r="E966" s="42">
        <f>IF(C966="","",IFERROR(INDEX(Perguntas!$C$2:$C$31,MATCH(C966,Perguntas!$A$2:$A$31,0)),""))</f>
        <v/>
      </c>
      <c r="F966" s="37" t="n"/>
      <c r="G966" s="37" t="n"/>
      <c r="H966" s="53" t="n"/>
      <c r="I966" s="53" t="n"/>
      <c r="J966" s="37" t="n"/>
      <c r="K966" s="53" t="n"/>
      <c r="L966" s="53" t="n"/>
      <c r="M966" s="53" t="n"/>
      <c r="N966" s="54" t="n"/>
      <c r="O966" s="55">
        <f>IF(COUNTA(A966,C966,F966,G966)=0,"",IF(OR(A966="",C966="",F966="",G966=""),"INCOMPLETO",IF(COUNTIF(Perguntas!$A$2:$A$31,C966)=0,"ID INVÁLIDO",IF(COUNTIF(Perguntas!$A$22:$A$31,C966)&gt;0,"EXTRA",IF(INDEX(Perguntas!$C$2:$C$21,MATCH(C966,Perguntas!$A$2:$A$21,0))="","PERGUNTA VAZIA",IF(COUNTIFS(Plataformas!$A$2:$A$7,F966,Plataformas!$C$2:$C$7,"Sim")=0,"FORA DO PLANO",IF(COUNTIFS($B$2:B966,B966,$C$2:C966,C966,$F$2:F966,F966)&gt;1,"DUPLICADO","OK")))))))</f>
        <v/>
      </c>
    </row>
    <row r="967" ht="15" customHeight="1" s="22">
      <c r="A967" s="38" t="n"/>
      <c r="B967" s="56">
        <f>IF(A967="","",DATE(YEAR(A967),MONTH(A967),1))</f>
        <v/>
      </c>
      <c r="C967" s="37" t="n"/>
      <c r="D967" s="43">
        <f>IF(C967="","",IFERROR(INDEX(Perguntas!$B$2:$B$31,MATCH(C967,Perguntas!$A$2:$A$31,0)),"ID inválido"))</f>
        <v/>
      </c>
      <c r="E967" s="43">
        <f>IF(C967="","",IFERROR(INDEX(Perguntas!$C$2:$C$31,MATCH(C967,Perguntas!$A$2:$A$31,0)),""))</f>
        <v/>
      </c>
      <c r="F967" s="37" t="n"/>
      <c r="G967" s="37" t="n"/>
      <c r="H967" s="53" t="n"/>
      <c r="I967" s="53" t="n"/>
      <c r="J967" s="37" t="n"/>
      <c r="K967" s="53" t="n"/>
      <c r="L967" s="53" t="n"/>
      <c r="M967" s="53" t="n"/>
      <c r="N967" s="54" t="n"/>
      <c r="O967" s="57">
        <f>IF(COUNTA(A967,C967,F967,G967)=0,"",IF(OR(A967="",C967="",F967="",G967=""),"INCOMPLETO",IF(COUNTIF(Perguntas!$A$2:$A$31,C967)=0,"ID INVÁLIDO",IF(COUNTIF(Perguntas!$A$22:$A$31,C967)&gt;0,"EXTRA",IF(INDEX(Perguntas!$C$2:$C$21,MATCH(C967,Perguntas!$A$2:$A$21,0))="","PERGUNTA VAZIA",IF(COUNTIFS(Plataformas!$A$2:$A$7,F967,Plataformas!$C$2:$C$7,"Sim")=0,"FORA DO PLANO",IF(COUNTIFS($B$2:B967,B967,$C$2:C967,C967,$F$2:F967,F967)&gt;1,"DUPLICADO","OK")))))))</f>
        <v/>
      </c>
    </row>
    <row r="968" ht="15" customHeight="1" s="22">
      <c r="A968" s="38" t="n"/>
      <c r="B968" s="52">
        <f>IF(A968="","",DATE(YEAR(A968),MONTH(A968),1))</f>
        <v/>
      </c>
      <c r="C968" s="37" t="n"/>
      <c r="D968" s="42">
        <f>IF(C968="","",IFERROR(INDEX(Perguntas!$B$2:$B$31,MATCH(C968,Perguntas!$A$2:$A$31,0)),"ID inválido"))</f>
        <v/>
      </c>
      <c r="E968" s="42">
        <f>IF(C968="","",IFERROR(INDEX(Perguntas!$C$2:$C$31,MATCH(C968,Perguntas!$A$2:$A$31,0)),""))</f>
        <v/>
      </c>
      <c r="F968" s="37" t="n"/>
      <c r="G968" s="37" t="n"/>
      <c r="H968" s="53" t="n"/>
      <c r="I968" s="53" t="n"/>
      <c r="J968" s="37" t="n"/>
      <c r="K968" s="53" t="n"/>
      <c r="L968" s="53" t="n"/>
      <c r="M968" s="53" t="n"/>
      <c r="N968" s="54" t="n"/>
      <c r="O968" s="55">
        <f>IF(COUNTA(A968,C968,F968,G968)=0,"",IF(OR(A968="",C968="",F968="",G968=""),"INCOMPLETO",IF(COUNTIF(Perguntas!$A$2:$A$31,C968)=0,"ID INVÁLIDO",IF(COUNTIF(Perguntas!$A$22:$A$31,C968)&gt;0,"EXTRA",IF(INDEX(Perguntas!$C$2:$C$21,MATCH(C968,Perguntas!$A$2:$A$21,0))="","PERGUNTA VAZIA",IF(COUNTIFS(Plataformas!$A$2:$A$7,F968,Plataformas!$C$2:$C$7,"Sim")=0,"FORA DO PLANO",IF(COUNTIFS($B$2:B968,B968,$C$2:C968,C968,$F$2:F968,F968)&gt;1,"DUPLICADO","OK")))))))</f>
        <v/>
      </c>
    </row>
    <row r="969" ht="15" customHeight="1" s="22">
      <c r="A969" s="38" t="n"/>
      <c r="B969" s="56">
        <f>IF(A969="","",DATE(YEAR(A969),MONTH(A969),1))</f>
        <v/>
      </c>
      <c r="C969" s="37" t="n"/>
      <c r="D969" s="43">
        <f>IF(C969="","",IFERROR(INDEX(Perguntas!$B$2:$B$31,MATCH(C969,Perguntas!$A$2:$A$31,0)),"ID inválido"))</f>
        <v/>
      </c>
      <c r="E969" s="43">
        <f>IF(C969="","",IFERROR(INDEX(Perguntas!$C$2:$C$31,MATCH(C969,Perguntas!$A$2:$A$31,0)),""))</f>
        <v/>
      </c>
      <c r="F969" s="37" t="n"/>
      <c r="G969" s="37" t="n"/>
      <c r="H969" s="53" t="n"/>
      <c r="I969" s="53" t="n"/>
      <c r="J969" s="37" t="n"/>
      <c r="K969" s="53" t="n"/>
      <c r="L969" s="53" t="n"/>
      <c r="M969" s="53" t="n"/>
      <c r="N969" s="54" t="n"/>
      <c r="O969" s="57">
        <f>IF(COUNTA(A969,C969,F969,G969)=0,"",IF(OR(A969="",C969="",F969="",G969=""),"INCOMPLETO",IF(COUNTIF(Perguntas!$A$2:$A$31,C969)=0,"ID INVÁLIDO",IF(COUNTIF(Perguntas!$A$22:$A$31,C969)&gt;0,"EXTRA",IF(INDEX(Perguntas!$C$2:$C$21,MATCH(C969,Perguntas!$A$2:$A$21,0))="","PERGUNTA VAZIA",IF(COUNTIFS(Plataformas!$A$2:$A$7,F969,Plataformas!$C$2:$C$7,"Sim")=0,"FORA DO PLANO",IF(COUNTIFS($B$2:B969,B969,$C$2:C969,C969,$F$2:F969,F969)&gt;1,"DUPLICADO","OK")))))))</f>
        <v/>
      </c>
    </row>
    <row r="970" ht="15" customHeight="1" s="22">
      <c r="A970" s="38" t="n"/>
      <c r="B970" s="52">
        <f>IF(A970="","",DATE(YEAR(A970),MONTH(A970),1))</f>
        <v/>
      </c>
      <c r="C970" s="37" t="n"/>
      <c r="D970" s="42">
        <f>IF(C970="","",IFERROR(INDEX(Perguntas!$B$2:$B$31,MATCH(C970,Perguntas!$A$2:$A$31,0)),"ID inválido"))</f>
        <v/>
      </c>
      <c r="E970" s="42">
        <f>IF(C970="","",IFERROR(INDEX(Perguntas!$C$2:$C$31,MATCH(C970,Perguntas!$A$2:$A$31,0)),""))</f>
        <v/>
      </c>
      <c r="F970" s="37" t="n"/>
      <c r="G970" s="37" t="n"/>
      <c r="H970" s="53" t="n"/>
      <c r="I970" s="53" t="n"/>
      <c r="J970" s="37" t="n"/>
      <c r="K970" s="53" t="n"/>
      <c r="L970" s="53" t="n"/>
      <c r="M970" s="53" t="n"/>
      <c r="N970" s="54" t="n"/>
      <c r="O970" s="55">
        <f>IF(COUNTA(A970,C970,F970,G970)=0,"",IF(OR(A970="",C970="",F970="",G970=""),"INCOMPLETO",IF(COUNTIF(Perguntas!$A$2:$A$31,C970)=0,"ID INVÁLIDO",IF(COUNTIF(Perguntas!$A$22:$A$31,C970)&gt;0,"EXTRA",IF(INDEX(Perguntas!$C$2:$C$21,MATCH(C970,Perguntas!$A$2:$A$21,0))="","PERGUNTA VAZIA",IF(COUNTIFS(Plataformas!$A$2:$A$7,F970,Plataformas!$C$2:$C$7,"Sim")=0,"FORA DO PLANO",IF(COUNTIFS($B$2:B970,B970,$C$2:C970,C970,$F$2:F970,F970)&gt;1,"DUPLICADO","OK")))))))</f>
        <v/>
      </c>
    </row>
    <row r="971" ht="15" customHeight="1" s="22">
      <c r="A971" s="38" t="n"/>
      <c r="B971" s="56">
        <f>IF(A971="","",DATE(YEAR(A971),MONTH(A971),1))</f>
        <v/>
      </c>
      <c r="C971" s="37" t="n"/>
      <c r="D971" s="43">
        <f>IF(C971="","",IFERROR(INDEX(Perguntas!$B$2:$B$31,MATCH(C971,Perguntas!$A$2:$A$31,0)),"ID inválido"))</f>
        <v/>
      </c>
      <c r="E971" s="43">
        <f>IF(C971="","",IFERROR(INDEX(Perguntas!$C$2:$C$31,MATCH(C971,Perguntas!$A$2:$A$31,0)),""))</f>
        <v/>
      </c>
      <c r="F971" s="37" t="n"/>
      <c r="G971" s="37" t="n"/>
      <c r="H971" s="53" t="n"/>
      <c r="I971" s="53" t="n"/>
      <c r="J971" s="37" t="n"/>
      <c r="K971" s="53" t="n"/>
      <c r="L971" s="53" t="n"/>
      <c r="M971" s="53" t="n"/>
      <c r="N971" s="54" t="n"/>
      <c r="O971" s="57">
        <f>IF(COUNTA(A971,C971,F971,G971)=0,"",IF(OR(A971="",C971="",F971="",G971=""),"INCOMPLETO",IF(COUNTIF(Perguntas!$A$2:$A$31,C971)=0,"ID INVÁLIDO",IF(COUNTIF(Perguntas!$A$22:$A$31,C971)&gt;0,"EXTRA",IF(INDEX(Perguntas!$C$2:$C$21,MATCH(C971,Perguntas!$A$2:$A$21,0))="","PERGUNTA VAZIA",IF(COUNTIFS(Plataformas!$A$2:$A$7,F971,Plataformas!$C$2:$C$7,"Sim")=0,"FORA DO PLANO",IF(COUNTIFS($B$2:B971,B971,$C$2:C971,C971,$F$2:F971,F971)&gt;1,"DUPLICADO","OK")))))))</f>
        <v/>
      </c>
    </row>
    <row r="972" ht="15" customHeight="1" s="22">
      <c r="A972" s="38" t="n"/>
      <c r="B972" s="52">
        <f>IF(A972="","",DATE(YEAR(A972),MONTH(A972),1))</f>
        <v/>
      </c>
      <c r="C972" s="37" t="n"/>
      <c r="D972" s="42">
        <f>IF(C972="","",IFERROR(INDEX(Perguntas!$B$2:$B$31,MATCH(C972,Perguntas!$A$2:$A$31,0)),"ID inválido"))</f>
        <v/>
      </c>
      <c r="E972" s="42">
        <f>IF(C972="","",IFERROR(INDEX(Perguntas!$C$2:$C$31,MATCH(C972,Perguntas!$A$2:$A$31,0)),""))</f>
        <v/>
      </c>
      <c r="F972" s="37" t="n"/>
      <c r="G972" s="37" t="n"/>
      <c r="H972" s="53" t="n"/>
      <c r="I972" s="53" t="n"/>
      <c r="J972" s="37" t="n"/>
      <c r="K972" s="53" t="n"/>
      <c r="L972" s="53" t="n"/>
      <c r="M972" s="53" t="n"/>
      <c r="N972" s="54" t="n"/>
      <c r="O972" s="55">
        <f>IF(COUNTA(A972,C972,F972,G972)=0,"",IF(OR(A972="",C972="",F972="",G972=""),"INCOMPLETO",IF(COUNTIF(Perguntas!$A$2:$A$31,C972)=0,"ID INVÁLIDO",IF(COUNTIF(Perguntas!$A$22:$A$31,C972)&gt;0,"EXTRA",IF(INDEX(Perguntas!$C$2:$C$21,MATCH(C972,Perguntas!$A$2:$A$21,0))="","PERGUNTA VAZIA",IF(COUNTIFS(Plataformas!$A$2:$A$7,F972,Plataformas!$C$2:$C$7,"Sim")=0,"FORA DO PLANO",IF(COUNTIFS($B$2:B972,B972,$C$2:C972,C972,$F$2:F972,F972)&gt;1,"DUPLICADO","OK")))))))</f>
        <v/>
      </c>
    </row>
    <row r="973" ht="15" customHeight="1" s="22">
      <c r="A973" s="38" t="n"/>
      <c r="B973" s="56">
        <f>IF(A973="","",DATE(YEAR(A973),MONTH(A973),1))</f>
        <v/>
      </c>
      <c r="C973" s="37" t="n"/>
      <c r="D973" s="43">
        <f>IF(C973="","",IFERROR(INDEX(Perguntas!$B$2:$B$31,MATCH(C973,Perguntas!$A$2:$A$31,0)),"ID inválido"))</f>
        <v/>
      </c>
      <c r="E973" s="43">
        <f>IF(C973="","",IFERROR(INDEX(Perguntas!$C$2:$C$31,MATCH(C973,Perguntas!$A$2:$A$31,0)),""))</f>
        <v/>
      </c>
      <c r="F973" s="37" t="n"/>
      <c r="G973" s="37" t="n"/>
      <c r="H973" s="53" t="n"/>
      <c r="I973" s="53" t="n"/>
      <c r="J973" s="37" t="n"/>
      <c r="K973" s="53" t="n"/>
      <c r="L973" s="53" t="n"/>
      <c r="M973" s="53" t="n"/>
      <c r="N973" s="54" t="n"/>
      <c r="O973" s="57">
        <f>IF(COUNTA(A973,C973,F973,G973)=0,"",IF(OR(A973="",C973="",F973="",G973=""),"INCOMPLETO",IF(COUNTIF(Perguntas!$A$2:$A$31,C973)=0,"ID INVÁLIDO",IF(COUNTIF(Perguntas!$A$22:$A$31,C973)&gt;0,"EXTRA",IF(INDEX(Perguntas!$C$2:$C$21,MATCH(C973,Perguntas!$A$2:$A$21,0))="","PERGUNTA VAZIA",IF(COUNTIFS(Plataformas!$A$2:$A$7,F973,Plataformas!$C$2:$C$7,"Sim")=0,"FORA DO PLANO",IF(COUNTIFS($B$2:B973,B973,$C$2:C973,C973,$F$2:F973,F973)&gt;1,"DUPLICADO","OK")))))))</f>
        <v/>
      </c>
    </row>
    <row r="974" ht="15" customHeight="1" s="22">
      <c r="A974" s="38" t="n"/>
      <c r="B974" s="52">
        <f>IF(A974="","",DATE(YEAR(A974),MONTH(A974),1))</f>
        <v/>
      </c>
      <c r="C974" s="37" t="n"/>
      <c r="D974" s="42">
        <f>IF(C974="","",IFERROR(INDEX(Perguntas!$B$2:$B$31,MATCH(C974,Perguntas!$A$2:$A$31,0)),"ID inválido"))</f>
        <v/>
      </c>
      <c r="E974" s="42">
        <f>IF(C974="","",IFERROR(INDEX(Perguntas!$C$2:$C$31,MATCH(C974,Perguntas!$A$2:$A$31,0)),""))</f>
        <v/>
      </c>
      <c r="F974" s="37" t="n"/>
      <c r="G974" s="37" t="n"/>
      <c r="H974" s="53" t="n"/>
      <c r="I974" s="53" t="n"/>
      <c r="J974" s="37" t="n"/>
      <c r="K974" s="53" t="n"/>
      <c r="L974" s="53" t="n"/>
      <c r="M974" s="53" t="n"/>
      <c r="N974" s="54" t="n"/>
      <c r="O974" s="55">
        <f>IF(COUNTA(A974,C974,F974,G974)=0,"",IF(OR(A974="",C974="",F974="",G974=""),"INCOMPLETO",IF(COUNTIF(Perguntas!$A$2:$A$31,C974)=0,"ID INVÁLIDO",IF(COUNTIF(Perguntas!$A$22:$A$31,C974)&gt;0,"EXTRA",IF(INDEX(Perguntas!$C$2:$C$21,MATCH(C974,Perguntas!$A$2:$A$21,0))="","PERGUNTA VAZIA",IF(COUNTIFS(Plataformas!$A$2:$A$7,F974,Plataformas!$C$2:$C$7,"Sim")=0,"FORA DO PLANO",IF(COUNTIFS($B$2:B974,B974,$C$2:C974,C974,$F$2:F974,F974)&gt;1,"DUPLICADO","OK")))))))</f>
        <v/>
      </c>
    </row>
    <row r="975" ht="15" customHeight="1" s="22">
      <c r="A975" s="38" t="n"/>
      <c r="B975" s="56">
        <f>IF(A975="","",DATE(YEAR(A975),MONTH(A975),1))</f>
        <v/>
      </c>
      <c r="C975" s="37" t="n"/>
      <c r="D975" s="43">
        <f>IF(C975="","",IFERROR(INDEX(Perguntas!$B$2:$B$31,MATCH(C975,Perguntas!$A$2:$A$31,0)),"ID inválido"))</f>
        <v/>
      </c>
      <c r="E975" s="43">
        <f>IF(C975="","",IFERROR(INDEX(Perguntas!$C$2:$C$31,MATCH(C975,Perguntas!$A$2:$A$31,0)),""))</f>
        <v/>
      </c>
      <c r="F975" s="37" t="n"/>
      <c r="G975" s="37" t="n"/>
      <c r="H975" s="53" t="n"/>
      <c r="I975" s="53" t="n"/>
      <c r="J975" s="37" t="n"/>
      <c r="K975" s="53" t="n"/>
      <c r="L975" s="53" t="n"/>
      <c r="M975" s="53" t="n"/>
      <c r="N975" s="54" t="n"/>
      <c r="O975" s="57">
        <f>IF(COUNTA(A975,C975,F975,G975)=0,"",IF(OR(A975="",C975="",F975="",G975=""),"INCOMPLETO",IF(COUNTIF(Perguntas!$A$2:$A$31,C975)=0,"ID INVÁLIDO",IF(COUNTIF(Perguntas!$A$22:$A$31,C975)&gt;0,"EXTRA",IF(INDEX(Perguntas!$C$2:$C$21,MATCH(C975,Perguntas!$A$2:$A$21,0))="","PERGUNTA VAZIA",IF(COUNTIFS(Plataformas!$A$2:$A$7,F975,Plataformas!$C$2:$C$7,"Sim")=0,"FORA DO PLANO",IF(COUNTIFS($B$2:B975,B975,$C$2:C975,C975,$F$2:F975,F975)&gt;1,"DUPLICADO","OK")))))))</f>
        <v/>
      </c>
    </row>
    <row r="976" ht="15" customHeight="1" s="22">
      <c r="A976" s="38" t="n"/>
      <c r="B976" s="52">
        <f>IF(A976="","",DATE(YEAR(A976),MONTH(A976),1))</f>
        <v/>
      </c>
      <c r="C976" s="37" t="n"/>
      <c r="D976" s="42">
        <f>IF(C976="","",IFERROR(INDEX(Perguntas!$B$2:$B$31,MATCH(C976,Perguntas!$A$2:$A$31,0)),"ID inválido"))</f>
        <v/>
      </c>
      <c r="E976" s="42">
        <f>IF(C976="","",IFERROR(INDEX(Perguntas!$C$2:$C$31,MATCH(C976,Perguntas!$A$2:$A$31,0)),""))</f>
        <v/>
      </c>
      <c r="F976" s="37" t="n"/>
      <c r="G976" s="37" t="n"/>
      <c r="H976" s="53" t="n"/>
      <c r="I976" s="53" t="n"/>
      <c r="J976" s="37" t="n"/>
      <c r="K976" s="53" t="n"/>
      <c r="L976" s="53" t="n"/>
      <c r="M976" s="53" t="n"/>
      <c r="N976" s="54" t="n"/>
      <c r="O976" s="55">
        <f>IF(COUNTA(A976,C976,F976,G976)=0,"",IF(OR(A976="",C976="",F976="",G976=""),"INCOMPLETO",IF(COUNTIF(Perguntas!$A$2:$A$31,C976)=0,"ID INVÁLIDO",IF(COUNTIF(Perguntas!$A$22:$A$31,C976)&gt;0,"EXTRA",IF(INDEX(Perguntas!$C$2:$C$21,MATCH(C976,Perguntas!$A$2:$A$21,0))="","PERGUNTA VAZIA",IF(COUNTIFS(Plataformas!$A$2:$A$7,F976,Plataformas!$C$2:$C$7,"Sim")=0,"FORA DO PLANO",IF(COUNTIFS($B$2:B976,B976,$C$2:C976,C976,$F$2:F976,F976)&gt;1,"DUPLICADO","OK")))))))</f>
        <v/>
      </c>
    </row>
    <row r="977" ht="15" customHeight="1" s="22">
      <c r="A977" s="38" t="n"/>
      <c r="B977" s="56">
        <f>IF(A977="","",DATE(YEAR(A977),MONTH(A977),1))</f>
        <v/>
      </c>
      <c r="C977" s="37" t="n"/>
      <c r="D977" s="43">
        <f>IF(C977="","",IFERROR(INDEX(Perguntas!$B$2:$B$31,MATCH(C977,Perguntas!$A$2:$A$31,0)),"ID inválido"))</f>
        <v/>
      </c>
      <c r="E977" s="43">
        <f>IF(C977="","",IFERROR(INDEX(Perguntas!$C$2:$C$31,MATCH(C977,Perguntas!$A$2:$A$31,0)),""))</f>
        <v/>
      </c>
      <c r="F977" s="37" t="n"/>
      <c r="G977" s="37" t="n"/>
      <c r="H977" s="53" t="n"/>
      <c r="I977" s="53" t="n"/>
      <c r="J977" s="37" t="n"/>
      <c r="K977" s="53" t="n"/>
      <c r="L977" s="53" t="n"/>
      <c r="M977" s="53" t="n"/>
      <c r="N977" s="54" t="n"/>
      <c r="O977" s="57">
        <f>IF(COUNTA(A977,C977,F977,G977)=0,"",IF(OR(A977="",C977="",F977="",G977=""),"INCOMPLETO",IF(COUNTIF(Perguntas!$A$2:$A$31,C977)=0,"ID INVÁLIDO",IF(COUNTIF(Perguntas!$A$22:$A$31,C977)&gt;0,"EXTRA",IF(INDEX(Perguntas!$C$2:$C$21,MATCH(C977,Perguntas!$A$2:$A$21,0))="","PERGUNTA VAZIA",IF(COUNTIFS(Plataformas!$A$2:$A$7,F977,Plataformas!$C$2:$C$7,"Sim")=0,"FORA DO PLANO",IF(COUNTIFS($B$2:B977,B977,$C$2:C977,C977,$F$2:F977,F977)&gt;1,"DUPLICADO","OK")))))))</f>
        <v/>
      </c>
    </row>
    <row r="978" ht="15" customHeight="1" s="22">
      <c r="A978" s="38" t="n"/>
      <c r="B978" s="52">
        <f>IF(A978="","",DATE(YEAR(A978),MONTH(A978),1))</f>
        <v/>
      </c>
      <c r="C978" s="37" t="n"/>
      <c r="D978" s="42">
        <f>IF(C978="","",IFERROR(INDEX(Perguntas!$B$2:$B$31,MATCH(C978,Perguntas!$A$2:$A$31,0)),"ID inválido"))</f>
        <v/>
      </c>
      <c r="E978" s="42">
        <f>IF(C978="","",IFERROR(INDEX(Perguntas!$C$2:$C$31,MATCH(C978,Perguntas!$A$2:$A$31,0)),""))</f>
        <v/>
      </c>
      <c r="F978" s="37" t="n"/>
      <c r="G978" s="37" t="n"/>
      <c r="H978" s="53" t="n"/>
      <c r="I978" s="53" t="n"/>
      <c r="J978" s="37" t="n"/>
      <c r="K978" s="53" t="n"/>
      <c r="L978" s="53" t="n"/>
      <c r="M978" s="53" t="n"/>
      <c r="N978" s="54" t="n"/>
      <c r="O978" s="55">
        <f>IF(COUNTA(A978,C978,F978,G978)=0,"",IF(OR(A978="",C978="",F978="",G978=""),"INCOMPLETO",IF(COUNTIF(Perguntas!$A$2:$A$31,C978)=0,"ID INVÁLIDO",IF(COUNTIF(Perguntas!$A$22:$A$31,C978)&gt;0,"EXTRA",IF(INDEX(Perguntas!$C$2:$C$21,MATCH(C978,Perguntas!$A$2:$A$21,0))="","PERGUNTA VAZIA",IF(COUNTIFS(Plataformas!$A$2:$A$7,F978,Plataformas!$C$2:$C$7,"Sim")=0,"FORA DO PLANO",IF(COUNTIFS($B$2:B978,B978,$C$2:C978,C978,$F$2:F978,F978)&gt;1,"DUPLICADO","OK")))))))</f>
        <v/>
      </c>
    </row>
    <row r="979" ht="15" customHeight="1" s="22">
      <c r="A979" s="38" t="n"/>
      <c r="B979" s="56">
        <f>IF(A979="","",DATE(YEAR(A979),MONTH(A979),1))</f>
        <v/>
      </c>
      <c r="C979" s="37" t="n"/>
      <c r="D979" s="43">
        <f>IF(C979="","",IFERROR(INDEX(Perguntas!$B$2:$B$31,MATCH(C979,Perguntas!$A$2:$A$31,0)),"ID inválido"))</f>
        <v/>
      </c>
      <c r="E979" s="43">
        <f>IF(C979="","",IFERROR(INDEX(Perguntas!$C$2:$C$31,MATCH(C979,Perguntas!$A$2:$A$31,0)),""))</f>
        <v/>
      </c>
      <c r="F979" s="37" t="n"/>
      <c r="G979" s="37" t="n"/>
      <c r="H979" s="53" t="n"/>
      <c r="I979" s="53" t="n"/>
      <c r="J979" s="37" t="n"/>
      <c r="K979" s="53" t="n"/>
      <c r="L979" s="53" t="n"/>
      <c r="M979" s="53" t="n"/>
      <c r="N979" s="54" t="n"/>
      <c r="O979" s="57">
        <f>IF(COUNTA(A979,C979,F979,G979)=0,"",IF(OR(A979="",C979="",F979="",G979=""),"INCOMPLETO",IF(COUNTIF(Perguntas!$A$2:$A$31,C979)=0,"ID INVÁLIDO",IF(COUNTIF(Perguntas!$A$22:$A$31,C979)&gt;0,"EXTRA",IF(INDEX(Perguntas!$C$2:$C$21,MATCH(C979,Perguntas!$A$2:$A$21,0))="","PERGUNTA VAZIA",IF(COUNTIFS(Plataformas!$A$2:$A$7,F979,Plataformas!$C$2:$C$7,"Sim")=0,"FORA DO PLANO",IF(COUNTIFS($B$2:B979,B979,$C$2:C979,C979,$F$2:F979,F979)&gt;1,"DUPLICADO","OK")))))))</f>
        <v/>
      </c>
    </row>
    <row r="980" ht="15" customHeight="1" s="22">
      <c r="A980" s="38" t="n"/>
      <c r="B980" s="52">
        <f>IF(A980="","",DATE(YEAR(A980),MONTH(A980),1))</f>
        <v/>
      </c>
      <c r="C980" s="37" t="n"/>
      <c r="D980" s="42">
        <f>IF(C980="","",IFERROR(INDEX(Perguntas!$B$2:$B$31,MATCH(C980,Perguntas!$A$2:$A$31,0)),"ID inválido"))</f>
        <v/>
      </c>
      <c r="E980" s="42">
        <f>IF(C980="","",IFERROR(INDEX(Perguntas!$C$2:$C$31,MATCH(C980,Perguntas!$A$2:$A$31,0)),""))</f>
        <v/>
      </c>
      <c r="F980" s="37" t="n"/>
      <c r="G980" s="37" t="n"/>
      <c r="H980" s="53" t="n"/>
      <c r="I980" s="53" t="n"/>
      <c r="J980" s="37" t="n"/>
      <c r="K980" s="53" t="n"/>
      <c r="L980" s="53" t="n"/>
      <c r="M980" s="53" t="n"/>
      <c r="N980" s="54" t="n"/>
      <c r="O980" s="55">
        <f>IF(COUNTA(A980,C980,F980,G980)=0,"",IF(OR(A980="",C980="",F980="",G980=""),"INCOMPLETO",IF(COUNTIF(Perguntas!$A$2:$A$31,C980)=0,"ID INVÁLIDO",IF(COUNTIF(Perguntas!$A$22:$A$31,C980)&gt;0,"EXTRA",IF(INDEX(Perguntas!$C$2:$C$21,MATCH(C980,Perguntas!$A$2:$A$21,0))="","PERGUNTA VAZIA",IF(COUNTIFS(Plataformas!$A$2:$A$7,F980,Plataformas!$C$2:$C$7,"Sim")=0,"FORA DO PLANO",IF(COUNTIFS($B$2:B980,B980,$C$2:C980,C980,$F$2:F980,F980)&gt;1,"DUPLICADO","OK")))))))</f>
        <v/>
      </c>
    </row>
    <row r="981" ht="15" customHeight="1" s="22">
      <c r="A981" s="38" t="n"/>
      <c r="B981" s="56">
        <f>IF(A981="","",DATE(YEAR(A981),MONTH(A981),1))</f>
        <v/>
      </c>
      <c r="C981" s="37" t="n"/>
      <c r="D981" s="43">
        <f>IF(C981="","",IFERROR(INDEX(Perguntas!$B$2:$B$31,MATCH(C981,Perguntas!$A$2:$A$31,0)),"ID inválido"))</f>
        <v/>
      </c>
      <c r="E981" s="43">
        <f>IF(C981="","",IFERROR(INDEX(Perguntas!$C$2:$C$31,MATCH(C981,Perguntas!$A$2:$A$31,0)),""))</f>
        <v/>
      </c>
      <c r="F981" s="37" t="n"/>
      <c r="G981" s="37" t="n"/>
      <c r="H981" s="53" t="n"/>
      <c r="I981" s="53" t="n"/>
      <c r="J981" s="37" t="n"/>
      <c r="K981" s="53" t="n"/>
      <c r="L981" s="53" t="n"/>
      <c r="M981" s="53" t="n"/>
      <c r="N981" s="54" t="n"/>
      <c r="O981" s="57">
        <f>IF(COUNTA(A981,C981,F981,G981)=0,"",IF(OR(A981="",C981="",F981="",G981=""),"INCOMPLETO",IF(COUNTIF(Perguntas!$A$2:$A$31,C981)=0,"ID INVÁLIDO",IF(COUNTIF(Perguntas!$A$22:$A$31,C981)&gt;0,"EXTRA",IF(INDEX(Perguntas!$C$2:$C$21,MATCH(C981,Perguntas!$A$2:$A$21,0))="","PERGUNTA VAZIA",IF(COUNTIFS(Plataformas!$A$2:$A$7,F981,Plataformas!$C$2:$C$7,"Sim")=0,"FORA DO PLANO",IF(COUNTIFS($B$2:B981,B981,$C$2:C981,C981,$F$2:F981,F981)&gt;1,"DUPLICADO","OK")))))))</f>
        <v/>
      </c>
    </row>
    <row r="982" ht="15" customHeight="1" s="22">
      <c r="A982" s="38" t="n"/>
      <c r="B982" s="52">
        <f>IF(A982="","",DATE(YEAR(A982),MONTH(A982),1))</f>
        <v/>
      </c>
      <c r="C982" s="37" t="n"/>
      <c r="D982" s="42">
        <f>IF(C982="","",IFERROR(INDEX(Perguntas!$B$2:$B$31,MATCH(C982,Perguntas!$A$2:$A$31,0)),"ID inválido"))</f>
        <v/>
      </c>
      <c r="E982" s="42">
        <f>IF(C982="","",IFERROR(INDEX(Perguntas!$C$2:$C$31,MATCH(C982,Perguntas!$A$2:$A$31,0)),""))</f>
        <v/>
      </c>
      <c r="F982" s="37" t="n"/>
      <c r="G982" s="37" t="n"/>
      <c r="H982" s="53" t="n"/>
      <c r="I982" s="53" t="n"/>
      <c r="J982" s="37" t="n"/>
      <c r="K982" s="53" t="n"/>
      <c r="L982" s="53" t="n"/>
      <c r="M982" s="53" t="n"/>
      <c r="N982" s="54" t="n"/>
      <c r="O982" s="55">
        <f>IF(COUNTA(A982,C982,F982,G982)=0,"",IF(OR(A982="",C982="",F982="",G982=""),"INCOMPLETO",IF(COUNTIF(Perguntas!$A$2:$A$31,C982)=0,"ID INVÁLIDO",IF(COUNTIF(Perguntas!$A$22:$A$31,C982)&gt;0,"EXTRA",IF(INDEX(Perguntas!$C$2:$C$21,MATCH(C982,Perguntas!$A$2:$A$21,0))="","PERGUNTA VAZIA",IF(COUNTIFS(Plataformas!$A$2:$A$7,F982,Plataformas!$C$2:$C$7,"Sim")=0,"FORA DO PLANO",IF(COUNTIFS($B$2:B982,B982,$C$2:C982,C982,$F$2:F982,F982)&gt;1,"DUPLICADO","OK")))))))</f>
        <v/>
      </c>
    </row>
    <row r="983" ht="15" customHeight="1" s="22">
      <c r="A983" s="38" t="n"/>
      <c r="B983" s="56">
        <f>IF(A983="","",DATE(YEAR(A983),MONTH(A983),1))</f>
        <v/>
      </c>
      <c r="C983" s="37" t="n"/>
      <c r="D983" s="43">
        <f>IF(C983="","",IFERROR(INDEX(Perguntas!$B$2:$B$31,MATCH(C983,Perguntas!$A$2:$A$31,0)),"ID inválido"))</f>
        <v/>
      </c>
      <c r="E983" s="43">
        <f>IF(C983="","",IFERROR(INDEX(Perguntas!$C$2:$C$31,MATCH(C983,Perguntas!$A$2:$A$31,0)),""))</f>
        <v/>
      </c>
      <c r="F983" s="37" t="n"/>
      <c r="G983" s="37" t="n"/>
      <c r="H983" s="53" t="n"/>
      <c r="I983" s="53" t="n"/>
      <c r="J983" s="37" t="n"/>
      <c r="K983" s="53" t="n"/>
      <c r="L983" s="53" t="n"/>
      <c r="M983" s="53" t="n"/>
      <c r="N983" s="54" t="n"/>
      <c r="O983" s="57">
        <f>IF(COUNTA(A983,C983,F983,G983)=0,"",IF(OR(A983="",C983="",F983="",G983=""),"INCOMPLETO",IF(COUNTIF(Perguntas!$A$2:$A$31,C983)=0,"ID INVÁLIDO",IF(COUNTIF(Perguntas!$A$22:$A$31,C983)&gt;0,"EXTRA",IF(INDEX(Perguntas!$C$2:$C$21,MATCH(C983,Perguntas!$A$2:$A$21,0))="","PERGUNTA VAZIA",IF(COUNTIFS(Plataformas!$A$2:$A$7,F983,Plataformas!$C$2:$C$7,"Sim")=0,"FORA DO PLANO",IF(COUNTIFS($B$2:B983,B983,$C$2:C983,C983,$F$2:F983,F983)&gt;1,"DUPLICADO","OK")))))))</f>
        <v/>
      </c>
    </row>
    <row r="984" ht="15" customHeight="1" s="22">
      <c r="A984" s="38" t="n"/>
      <c r="B984" s="52">
        <f>IF(A984="","",DATE(YEAR(A984),MONTH(A984),1))</f>
        <v/>
      </c>
      <c r="C984" s="37" t="n"/>
      <c r="D984" s="42">
        <f>IF(C984="","",IFERROR(INDEX(Perguntas!$B$2:$B$31,MATCH(C984,Perguntas!$A$2:$A$31,0)),"ID inválido"))</f>
        <v/>
      </c>
      <c r="E984" s="42">
        <f>IF(C984="","",IFERROR(INDEX(Perguntas!$C$2:$C$31,MATCH(C984,Perguntas!$A$2:$A$31,0)),""))</f>
        <v/>
      </c>
      <c r="F984" s="37" t="n"/>
      <c r="G984" s="37" t="n"/>
      <c r="H984" s="53" t="n"/>
      <c r="I984" s="53" t="n"/>
      <c r="J984" s="37" t="n"/>
      <c r="K984" s="53" t="n"/>
      <c r="L984" s="53" t="n"/>
      <c r="M984" s="53" t="n"/>
      <c r="N984" s="54" t="n"/>
      <c r="O984" s="55">
        <f>IF(COUNTA(A984,C984,F984,G984)=0,"",IF(OR(A984="",C984="",F984="",G984=""),"INCOMPLETO",IF(COUNTIF(Perguntas!$A$2:$A$31,C984)=0,"ID INVÁLIDO",IF(COUNTIF(Perguntas!$A$22:$A$31,C984)&gt;0,"EXTRA",IF(INDEX(Perguntas!$C$2:$C$21,MATCH(C984,Perguntas!$A$2:$A$21,0))="","PERGUNTA VAZIA",IF(COUNTIFS(Plataformas!$A$2:$A$7,F984,Plataformas!$C$2:$C$7,"Sim")=0,"FORA DO PLANO",IF(COUNTIFS($B$2:B984,B984,$C$2:C984,C984,$F$2:F984,F984)&gt;1,"DUPLICADO","OK")))))))</f>
        <v/>
      </c>
    </row>
    <row r="985" ht="15" customHeight="1" s="22">
      <c r="A985" s="38" t="n"/>
      <c r="B985" s="56">
        <f>IF(A985="","",DATE(YEAR(A985),MONTH(A985),1))</f>
        <v/>
      </c>
      <c r="C985" s="37" t="n"/>
      <c r="D985" s="43">
        <f>IF(C985="","",IFERROR(INDEX(Perguntas!$B$2:$B$31,MATCH(C985,Perguntas!$A$2:$A$31,0)),"ID inválido"))</f>
        <v/>
      </c>
      <c r="E985" s="43">
        <f>IF(C985="","",IFERROR(INDEX(Perguntas!$C$2:$C$31,MATCH(C985,Perguntas!$A$2:$A$31,0)),""))</f>
        <v/>
      </c>
      <c r="F985" s="37" t="n"/>
      <c r="G985" s="37" t="n"/>
      <c r="H985" s="53" t="n"/>
      <c r="I985" s="53" t="n"/>
      <c r="J985" s="37" t="n"/>
      <c r="K985" s="53" t="n"/>
      <c r="L985" s="53" t="n"/>
      <c r="M985" s="53" t="n"/>
      <c r="N985" s="54" t="n"/>
      <c r="O985" s="57">
        <f>IF(COUNTA(A985,C985,F985,G985)=0,"",IF(OR(A985="",C985="",F985="",G985=""),"INCOMPLETO",IF(COUNTIF(Perguntas!$A$2:$A$31,C985)=0,"ID INVÁLIDO",IF(COUNTIF(Perguntas!$A$22:$A$31,C985)&gt;0,"EXTRA",IF(INDEX(Perguntas!$C$2:$C$21,MATCH(C985,Perguntas!$A$2:$A$21,0))="","PERGUNTA VAZIA",IF(COUNTIFS(Plataformas!$A$2:$A$7,F985,Plataformas!$C$2:$C$7,"Sim")=0,"FORA DO PLANO",IF(COUNTIFS($B$2:B985,B985,$C$2:C985,C985,$F$2:F985,F985)&gt;1,"DUPLICADO","OK")))))))</f>
        <v/>
      </c>
    </row>
    <row r="986" ht="15" customHeight="1" s="22">
      <c r="A986" s="38" t="n"/>
      <c r="B986" s="52">
        <f>IF(A986="","",DATE(YEAR(A986),MONTH(A986),1))</f>
        <v/>
      </c>
      <c r="C986" s="37" t="n"/>
      <c r="D986" s="42">
        <f>IF(C986="","",IFERROR(INDEX(Perguntas!$B$2:$B$31,MATCH(C986,Perguntas!$A$2:$A$31,0)),"ID inválido"))</f>
        <v/>
      </c>
      <c r="E986" s="42">
        <f>IF(C986="","",IFERROR(INDEX(Perguntas!$C$2:$C$31,MATCH(C986,Perguntas!$A$2:$A$31,0)),""))</f>
        <v/>
      </c>
      <c r="F986" s="37" t="n"/>
      <c r="G986" s="37" t="n"/>
      <c r="H986" s="53" t="n"/>
      <c r="I986" s="53" t="n"/>
      <c r="J986" s="37" t="n"/>
      <c r="K986" s="53" t="n"/>
      <c r="L986" s="53" t="n"/>
      <c r="M986" s="53" t="n"/>
      <c r="N986" s="54" t="n"/>
      <c r="O986" s="55">
        <f>IF(COUNTA(A986,C986,F986,G986)=0,"",IF(OR(A986="",C986="",F986="",G986=""),"INCOMPLETO",IF(COUNTIF(Perguntas!$A$2:$A$31,C986)=0,"ID INVÁLIDO",IF(COUNTIF(Perguntas!$A$22:$A$31,C986)&gt;0,"EXTRA",IF(INDEX(Perguntas!$C$2:$C$21,MATCH(C986,Perguntas!$A$2:$A$21,0))="","PERGUNTA VAZIA",IF(COUNTIFS(Plataformas!$A$2:$A$7,F986,Plataformas!$C$2:$C$7,"Sim")=0,"FORA DO PLANO",IF(COUNTIFS($B$2:B986,B986,$C$2:C986,C986,$F$2:F986,F986)&gt;1,"DUPLICADO","OK")))))))</f>
        <v/>
      </c>
    </row>
    <row r="987" ht="15" customHeight="1" s="22">
      <c r="A987" s="38" t="n"/>
      <c r="B987" s="56">
        <f>IF(A987="","",DATE(YEAR(A987),MONTH(A987),1))</f>
        <v/>
      </c>
      <c r="C987" s="37" t="n"/>
      <c r="D987" s="43">
        <f>IF(C987="","",IFERROR(INDEX(Perguntas!$B$2:$B$31,MATCH(C987,Perguntas!$A$2:$A$31,0)),"ID inválido"))</f>
        <v/>
      </c>
      <c r="E987" s="43">
        <f>IF(C987="","",IFERROR(INDEX(Perguntas!$C$2:$C$31,MATCH(C987,Perguntas!$A$2:$A$31,0)),""))</f>
        <v/>
      </c>
      <c r="F987" s="37" t="n"/>
      <c r="G987" s="37" t="n"/>
      <c r="H987" s="53" t="n"/>
      <c r="I987" s="53" t="n"/>
      <c r="J987" s="37" t="n"/>
      <c r="K987" s="53" t="n"/>
      <c r="L987" s="53" t="n"/>
      <c r="M987" s="53" t="n"/>
      <c r="N987" s="54" t="n"/>
      <c r="O987" s="57">
        <f>IF(COUNTA(A987,C987,F987,G987)=0,"",IF(OR(A987="",C987="",F987="",G987=""),"INCOMPLETO",IF(COUNTIF(Perguntas!$A$2:$A$31,C987)=0,"ID INVÁLIDO",IF(COUNTIF(Perguntas!$A$22:$A$31,C987)&gt;0,"EXTRA",IF(INDEX(Perguntas!$C$2:$C$21,MATCH(C987,Perguntas!$A$2:$A$21,0))="","PERGUNTA VAZIA",IF(COUNTIFS(Plataformas!$A$2:$A$7,F987,Plataformas!$C$2:$C$7,"Sim")=0,"FORA DO PLANO",IF(COUNTIFS($B$2:B987,B987,$C$2:C987,C987,$F$2:F987,F987)&gt;1,"DUPLICADO","OK")))))))</f>
        <v/>
      </c>
    </row>
    <row r="988" ht="15" customHeight="1" s="22">
      <c r="A988" s="38" t="n"/>
      <c r="B988" s="52">
        <f>IF(A988="","",DATE(YEAR(A988),MONTH(A988),1))</f>
        <v/>
      </c>
      <c r="C988" s="37" t="n"/>
      <c r="D988" s="42">
        <f>IF(C988="","",IFERROR(INDEX(Perguntas!$B$2:$B$31,MATCH(C988,Perguntas!$A$2:$A$31,0)),"ID inválido"))</f>
        <v/>
      </c>
      <c r="E988" s="42">
        <f>IF(C988="","",IFERROR(INDEX(Perguntas!$C$2:$C$31,MATCH(C988,Perguntas!$A$2:$A$31,0)),""))</f>
        <v/>
      </c>
      <c r="F988" s="37" t="n"/>
      <c r="G988" s="37" t="n"/>
      <c r="H988" s="53" t="n"/>
      <c r="I988" s="53" t="n"/>
      <c r="J988" s="37" t="n"/>
      <c r="K988" s="53" t="n"/>
      <c r="L988" s="53" t="n"/>
      <c r="M988" s="53" t="n"/>
      <c r="N988" s="54" t="n"/>
      <c r="O988" s="55">
        <f>IF(COUNTA(A988,C988,F988,G988)=0,"",IF(OR(A988="",C988="",F988="",G988=""),"INCOMPLETO",IF(COUNTIF(Perguntas!$A$2:$A$31,C988)=0,"ID INVÁLIDO",IF(COUNTIF(Perguntas!$A$22:$A$31,C988)&gt;0,"EXTRA",IF(INDEX(Perguntas!$C$2:$C$21,MATCH(C988,Perguntas!$A$2:$A$21,0))="","PERGUNTA VAZIA",IF(COUNTIFS(Plataformas!$A$2:$A$7,F988,Plataformas!$C$2:$C$7,"Sim")=0,"FORA DO PLANO",IF(COUNTIFS($B$2:B988,B988,$C$2:C988,C988,$F$2:F988,F988)&gt;1,"DUPLICADO","OK")))))))</f>
        <v/>
      </c>
    </row>
    <row r="989" ht="15" customHeight="1" s="22">
      <c r="A989" s="38" t="n"/>
      <c r="B989" s="56">
        <f>IF(A989="","",DATE(YEAR(A989),MONTH(A989),1))</f>
        <v/>
      </c>
      <c r="C989" s="37" t="n"/>
      <c r="D989" s="43">
        <f>IF(C989="","",IFERROR(INDEX(Perguntas!$B$2:$B$31,MATCH(C989,Perguntas!$A$2:$A$31,0)),"ID inválido"))</f>
        <v/>
      </c>
      <c r="E989" s="43">
        <f>IF(C989="","",IFERROR(INDEX(Perguntas!$C$2:$C$31,MATCH(C989,Perguntas!$A$2:$A$31,0)),""))</f>
        <v/>
      </c>
      <c r="F989" s="37" t="n"/>
      <c r="G989" s="37" t="n"/>
      <c r="H989" s="53" t="n"/>
      <c r="I989" s="53" t="n"/>
      <c r="J989" s="37" t="n"/>
      <c r="K989" s="53" t="n"/>
      <c r="L989" s="53" t="n"/>
      <c r="M989" s="53" t="n"/>
      <c r="N989" s="54" t="n"/>
      <c r="O989" s="57">
        <f>IF(COUNTA(A989,C989,F989,G989)=0,"",IF(OR(A989="",C989="",F989="",G989=""),"INCOMPLETO",IF(COUNTIF(Perguntas!$A$2:$A$31,C989)=0,"ID INVÁLIDO",IF(COUNTIF(Perguntas!$A$22:$A$31,C989)&gt;0,"EXTRA",IF(INDEX(Perguntas!$C$2:$C$21,MATCH(C989,Perguntas!$A$2:$A$21,0))="","PERGUNTA VAZIA",IF(COUNTIFS(Plataformas!$A$2:$A$7,F989,Plataformas!$C$2:$C$7,"Sim")=0,"FORA DO PLANO",IF(COUNTIFS($B$2:B989,B989,$C$2:C989,C989,$F$2:F989,F989)&gt;1,"DUPLICADO","OK")))))))</f>
        <v/>
      </c>
    </row>
    <row r="990" ht="15" customHeight="1" s="22">
      <c r="A990" s="38" t="n"/>
      <c r="B990" s="52">
        <f>IF(A990="","",DATE(YEAR(A990),MONTH(A990),1))</f>
        <v/>
      </c>
      <c r="C990" s="37" t="n"/>
      <c r="D990" s="42">
        <f>IF(C990="","",IFERROR(INDEX(Perguntas!$B$2:$B$31,MATCH(C990,Perguntas!$A$2:$A$31,0)),"ID inválido"))</f>
        <v/>
      </c>
      <c r="E990" s="42">
        <f>IF(C990="","",IFERROR(INDEX(Perguntas!$C$2:$C$31,MATCH(C990,Perguntas!$A$2:$A$31,0)),""))</f>
        <v/>
      </c>
      <c r="F990" s="37" t="n"/>
      <c r="G990" s="37" t="n"/>
      <c r="H990" s="53" t="n"/>
      <c r="I990" s="53" t="n"/>
      <c r="J990" s="37" t="n"/>
      <c r="K990" s="53" t="n"/>
      <c r="L990" s="53" t="n"/>
      <c r="M990" s="53" t="n"/>
      <c r="N990" s="54" t="n"/>
      <c r="O990" s="55">
        <f>IF(COUNTA(A990,C990,F990,G990)=0,"",IF(OR(A990="",C990="",F990="",G990=""),"INCOMPLETO",IF(COUNTIF(Perguntas!$A$2:$A$31,C990)=0,"ID INVÁLIDO",IF(COUNTIF(Perguntas!$A$22:$A$31,C990)&gt;0,"EXTRA",IF(INDEX(Perguntas!$C$2:$C$21,MATCH(C990,Perguntas!$A$2:$A$21,0))="","PERGUNTA VAZIA",IF(COUNTIFS(Plataformas!$A$2:$A$7,F990,Plataformas!$C$2:$C$7,"Sim")=0,"FORA DO PLANO",IF(COUNTIFS($B$2:B990,B990,$C$2:C990,C990,$F$2:F990,F990)&gt;1,"DUPLICADO","OK")))))))</f>
        <v/>
      </c>
    </row>
    <row r="991" ht="15" customHeight="1" s="22">
      <c r="A991" s="38" t="n"/>
      <c r="B991" s="56">
        <f>IF(A991="","",DATE(YEAR(A991),MONTH(A991),1))</f>
        <v/>
      </c>
      <c r="C991" s="37" t="n"/>
      <c r="D991" s="43">
        <f>IF(C991="","",IFERROR(INDEX(Perguntas!$B$2:$B$31,MATCH(C991,Perguntas!$A$2:$A$31,0)),"ID inválido"))</f>
        <v/>
      </c>
      <c r="E991" s="43">
        <f>IF(C991="","",IFERROR(INDEX(Perguntas!$C$2:$C$31,MATCH(C991,Perguntas!$A$2:$A$31,0)),""))</f>
        <v/>
      </c>
      <c r="F991" s="37" t="n"/>
      <c r="G991" s="37" t="n"/>
      <c r="H991" s="53" t="n"/>
      <c r="I991" s="53" t="n"/>
      <c r="J991" s="37" t="n"/>
      <c r="K991" s="53" t="n"/>
      <c r="L991" s="53" t="n"/>
      <c r="M991" s="53" t="n"/>
      <c r="N991" s="54" t="n"/>
      <c r="O991" s="57">
        <f>IF(COUNTA(A991,C991,F991,G991)=0,"",IF(OR(A991="",C991="",F991="",G991=""),"INCOMPLETO",IF(COUNTIF(Perguntas!$A$2:$A$31,C991)=0,"ID INVÁLIDO",IF(COUNTIF(Perguntas!$A$22:$A$31,C991)&gt;0,"EXTRA",IF(INDEX(Perguntas!$C$2:$C$21,MATCH(C991,Perguntas!$A$2:$A$21,0))="","PERGUNTA VAZIA",IF(COUNTIFS(Plataformas!$A$2:$A$7,F991,Plataformas!$C$2:$C$7,"Sim")=0,"FORA DO PLANO",IF(COUNTIFS($B$2:B991,B991,$C$2:C991,C991,$F$2:F991,F991)&gt;1,"DUPLICADO","OK")))))))</f>
        <v/>
      </c>
    </row>
    <row r="992" ht="15" customHeight="1" s="22">
      <c r="A992" s="38" t="n"/>
      <c r="B992" s="52">
        <f>IF(A992="","",DATE(YEAR(A992),MONTH(A992),1))</f>
        <v/>
      </c>
      <c r="C992" s="37" t="n"/>
      <c r="D992" s="42">
        <f>IF(C992="","",IFERROR(INDEX(Perguntas!$B$2:$B$31,MATCH(C992,Perguntas!$A$2:$A$31,0)),"ID inválido"))</f>
        <v/>
      </c>
      <c r="E992" s="42">
        <f>IF(C992="","",IFERROR(INDEX(Perguntas!$C$2:$C$31,MATCH(C992,Perguntas!$A$2:$A$31,0)),""))</f>
        <v/>
      </c>
      <c r="F992" s="37" t="n"/>
      <c r="G992" s="37" t="n"/>
      <c r="H992" s="53" t="n"/>
      <c r="I992" s="53" t="n"/>
      <c r="J992" s="37" t="n"/>
      <c r="K992" s="53" t="n"/>
      <c r="L992" s="53" t="n"/>
      <c r="M992" s="53" t="n"/>
      <c r="N992" s="54" t="n"/>
      <c r="O992" s="55">
        <f>IF(COUNTA(A992,C992,F992,G992)=0,"",IF(OR(A992="",C992="",F992="",G992=""),"INCOMPLETO",IF(COUNTIF(Perguntas!$A$2:$A$31,C992)=0,"ID INVÁLIDO",IF(COUNTIF(Perguntas!$A$22:$A$31,C992)&gt;0,"EXTRA",IF(INDEX(Perguntas!$C$2:$C$21,MATCH(C992,Perguntas!$A$2:$A$21,0))="","PERGUNTA VAZIA",IF(COUNTIFS(Plataformas!$A$2:$A$7,F992,Plataformas!$C$2:$C$7,"Sim")=0,"FORA DO PLANO",IF(COUNTIFS($B$2:B992,B992,$C$2:C992,C992,$F$2:F992,F992)&gt;1,"DUPLICADO","OK")))))))</f>
        <v/>
      </c>
    </row>
    <row r="993" ht="15" customHeight="1" s="22">
      <c r="A993" s="38" t="n"/>
      <c r="B993" s="56">
        <f>IF(A993="","",DATE(YEAR(A993),MONTH(A993),1))</f>
        <v/>
      </c>
      <c r="C993" s="37" t="n"/>
      <c r="D993" s="43">
        <f>IF(C993="","",IFERROR(INDEX(Perguntas!$B$2:$B$31,MATCH(C993,Perguntas!$A$2:$A$31,0)),"ID inválido"))</f>
        <v/>
      </c>
      <c r="E993" s="43">
        <f>IF(C993="","",IFERROR(INDEX(Perguntas!$C$2:$C$31,MATCH(C993,Perguntas!$A$2:$A$31,0)),""))</f>
        <v/>
      </c>
      <c r="F993" s="37" t="n"/>
      <c r="G993" s="37" t="n"/>
      <c r="H993" s="53" t="n"/>
      <c r="I993" s="53" t="n"/>
      <c r="J993" s="37" t="n"/>
      <c r="K993" s="53" t="n"/>
      <c r="L993" s="53" t="n"/>
      <c r="M993" s="53" t="n"/>
      <c r="N993" s="54" t="n"/>
      <c r="O993" s="57">
        <f>IF(COUNTA(A993,C993,F993,G993)=0,"",IF(OR(A993="",C993="",F993="",G993=""),"INCOMPLETO",IF(COUNTIF(Perguntas!$A$2:$A$31,C993)=0,"ID INVÁLIDO",IF(COUNTIF(Perguntas!$A$22:$A$31,C993)&gt;0,"EXTRA",IF(INDEX(Perguntas!$C$2:$C$21,MATCH(C993,Perguntas!$A$2:$A$21,0))="","PERGUNTA VAZIA",IF(COUNTIFS(Plataformas!$A$2:$A$7,F993,Plataformas!$C$2:$C$7,"Sim")=0,"FORA DO PLANO",IF(COUNTIFS($B$2:B993,B993,$C$2:C993,C993,$F$2:F993,F993)&gt;1,"DUPLICADO","OK")))))))</f>
        <v/>
      </c>
    </row>
    <row r="994" ht="15" customHeight="1" s="22">
      <c r="A994" s="38" t="n"/>
      <c r="B994" s="52">
        <f>IF(A994="","",DATE(YEAR(A994),MONTH(A994),1))</f>
        <v/>
      </c>
      <c r="C994" s="37" t="n"/>
      <c r="D994" s="42">
        <f>IF(C994="","",IFERROR(INDEX(Perguntas!$B$2:$B$31,MATCH(C994,Perguntas!$A$2:$A$31,0)),"ID inválido"))</f>
        <v/>
      </c>
      <c r="E994" s="42">
        <f>IF(C994="","",IFERROR(INDEX(Perguntas!$C$2:$C$31,MATCH(C994,Perguntas!$A$2:$A$31,0)),""))</f>
        <v/>
      </c>
      <c r="F994" s="37" t="n"/>
      <c r="G994" s="37" t="n"/>
      <c r="H994" s="53" t="n"/>
      <c r="I994" s="53" t="n"/>
      <c r="J994" s="37" t="n"/>
      <c r="K994" s="53" t="n"/>
      <c r="L994" s="53" t="n"/>
      <c r="M994" s="53" t="n"/>
      <c r="N994" s="54" t="n"/>
      <c r="O994" s="55">
        <f>IF(COUNTA(A994,C994,F994,G994)=0,"",IF(OR(A994="",C994="",F994="",G994=""),"INCOMPLETO",IF(COUNTIF(Perguntas!$A$2:$A$31,C994)=0,"ID INVÁLIDO",IF(COUNTIF(Perguntas!$A$22:$A$31,C994)&gt;0,"EXTRA",IF(INDEX(Perguntas!$C$2:$C$21,MATCH(C994,Perguntas!$A$2:$A$21,0))="","PERGUNTA VAZIA",IF(COUNTIFS(Plataformas!$A$2:$A$7,F994,Plataformas!$C$2:$C$7,"Sim")=0,"FORA DO PLANO",IF(COUNTIFS($B$2:B994,B994,$C$2:C994,C994,$F$2:F994,F994)&gt;1,"DUPLICADO","OK")))))))</f>
        <v/>
      </c>
    </row>
    <row r="995" ht="15" customHeight="1" s="22">
      <c r="A995" s="38" t="n"/>
      <c r="B995" s="56">
        <f>IF(A995="","",DATE(YEAR(A995),MONTH(A995),1))</f>
        <v/>
      </c>
      <c r="C995" s="37" t="n"/>
      <c r="D995" s="43">
        <f>IF(C995="","",IFERROR(INDEX(Perguntas!$B$2:$B$31,MATCH(C995,Perguntas!$A$2:$A$31,0)),"ID inválido"))</f>
        <v/>
      </c>
      <c r="E995" s="43">
        <f>IF(C995="","",IFERROR(INDEX(Perguntas!$C$2:$C$31,MATCH(C995,Perguntas!$A$2:$A$31,0)),""))</f>
        <v/>
      </c>
      <c r="F995" s="37" t="n"/>
      <c r="G995" s="37" t="n"/>
      <c r="H995" s="53" t="n"/>
      <c r="I995" s="53" t="n"/>
      <c r="J995" s="37" t="n"/>
      <c r="K995" s="53" t="n"/>
      <c r="L995" s="53" t="n"/>
      <c r="M995" s="53" t="n"/>
      <c r="N995" s="54" t="n"/>
      <c r="O995" s="57">
        <f>IF(COUNTA(A995,C995,F995,G995)=0,"",IF(OR(A995="",C995="",F995="",G995=""),"INCOMPLETO",IF(COUNTIF(Perguntas!$A$2:$A$31,C995)=0,"ID INVÁLIDO",IF(COUNTIF(Perguntas!$A$22:$A$31,C995)&gt;0,"EXTRA",IF(INDEX(Perguntas!$C$2:$C$21,MATCH(C995,Perguntas!$A$2:$A$21,0))="","PERGUNTA VAZIA",IF(COUNTIFS(Plataformas!$A$2:$A$7,F995,Plataformas!$C$2:$C$7,"Sim")=0,"FORA DO PLANO",IF(COUNTIFS($B$2:B995,B995,$C$2:C995,C995,$F$2:F995,F995)&gt;1,"DUPLICADO","OK")))))))</f>
        <v/>
      </c>
    </row>
    <row r="996" ht="15" customHeight="1" s="22">
      <c r="A996" s="38" t="n"/>
      <c r="B996" s="52">
        <f>IF(A996="","",DATE(YEAR(A996),MONTH(A996),1))</f>
        <v/>
      </c>
      <c r="C996" s="37" t="n"/>
      <c r="D996" s="42">
        <f>IF(C996="","",IFERROR(INDEX(Perguntas!$B$2:$B$31,MATCH(C996,Perguntas!$A$2:$A$31,0)),"ID inválido"))</f>
        <v/>
      </c>
      <c r="E996" s="42">
        <f>IF(C996="","",IFERROR(INDEX(Perguntas!$C$2:$C$31,MATCH(C996,Perguntas!$A$2:$A$31,0)),""))</f>
        <v/>
      </c>
      <c r="F996" s="37" t="n"/>
      <c r="G996" s="37" t="n"/>
      <c r="H996" s="53" t="n"/>
      <c r="I996" s="53" t="n"/>
      <c r="J996" s="37" t="n"/>
      <c r="K996" s="53" t="n"/>
      <c r="L996" s="53" t="n"/>
      <c r="M996" s="53" t="n"/>
      <c r="N996" s="54" t="n"/>
      <c r="O996" s="55">
        <f>IF(COUNTA(A996,C996,F996,G996)=0,"",IF(OR(A996="",C996="",F996="",G996=""),"INCOMPLETO",IF(COUNTIF(Perguntas!$A$2:$A$31,C996)=0,"ID INVÁLIDO",IF(COUNTIF(Perguntas!$A$22:$A$31,C996)&gt;0,"EXTRA",IF(INDEX(Perguntas!$C$2:$C$21,MATCH(C996,Perguntas!$A$2:$A$21,0))="","PERGUNTA VAZIA",IF(COUNTIFS(Plataformas!$A$2:$A$7,F996,Plataformas!$C$2:$C$7,"Sim")=0,"FORA DO PLANO",IF(COUNTIFS($B$2:B996,B996,$C$2:C996,C996,$F$2:F996,F996)&gt;1,"DUPLICADO","OK")))))))</f>
        <v/>
      </c>
    </row>
    <row r="997" ht="15" customHeight="1" s="22">
      <c r="A997" s="38" t="n"/>
      <c r="B997" s="56">
        <f>IF(A997="","",DATE(YEAR(A997),MONTH(A997),1))</f>
        <v/>
      </c>
      <c r="C997" s="37" t="n"/>
      <c r="D997" s="43">
        <f>IF(C997="","",IFERROR(INDEX(Perguntas!$B$2:$B$31,MATCH(C997,Perguntas!$A$2:$A$31,0)),"ID inválido"))</f>
        <v/>
      </c>
      <c r="E997" s="43">
        <f>IF(C997="","",IFERROR(INDEX(Perguntas!$C$2:$C$31,MATCH(C997,Perguntas!$A$2:$A$31,0)),""))</f>
        <v/>
      </c>
      <c r="F997" s="37" t="n"/>
      <c r="G997" s="37" t="n"/>
      <c r="H997" s="53" t="n"/>
      <c r="I997" s="53" t="n"/>
      <c r="J997" s="37" t="n"/>
      <c r="K997" s="53" t="n"/>
      <c r="L997" s="53" t="n"/>
      <c r="M997" s="53" t="n"/>
      <c r="N997" s="54" t="n"/>
      <c r="O997" s="57">
        <f>IF(COUNTA(A997,C997,F997,G997)=0,"",IF(OR(A997="",C997="",F997="",G997=""),"INCOMPLETO",IF(COUNTIF(Perguntas!$A$2:$A$31,C997)=0,"ID INVÁLIDO",IF(COUNTIF(Perguntas!$A$22:$A$31,C997)&gt;0,"EXTRA",IF(INDEX(Perguntas!$C$2:$C$21,MATCH(C997,Perguntas!$A$2:$A$21,0))="","PERGUNTA VAZIA",IF(COUNTIFS(Plataformas!$A$2:$A$7,F997,Plataformas!$C$2:$C$7,"Sim")=0,"FORA DO PLANO",IF(COUNTIFS($B$2:B997,B997,$C$2:C997,C997,$F$2:F997,F997)&gt;1,"DUPLICADO","OK")))))))</f>
        <v/>
      </c>
    </row>
    <row r="998" ht="15" customHeight="1" s="22">
      <c r="A998" s="38" t="n"/>
      <c r="B998" s="52">
        <f>IF(A998="","",DATE(YEAR(A998),MONTH(A998),1))</f>
        <v/>
      </c>
      <c r="C998" s="37" t="n"/>
      <c r="D998" s="42">
        <f>IF(C998="","",IFERROR(INDEX(Perguntas!$B$2:$B$31,MATCH(C998,Perguntas!$A$2:$A$31,0)),"ID inválido"))</f>
        <v/>
      </c>
      <c r="E998" s="42">
        <f>IF(C998="","",IFERROR(INDEX(Perguntas!$C$2:$C$31,MATCH(C998,Perguntas!$A$2:$A$31,0)),""))</f>
        <v/>
      </c>
      <c r="F998" s="37" t="n"/>
      <c r="G998" s="37" t="n"/>
      <c r="H998" s="53" t="n"/>
      <c r="I998" s="53" t="n"/>
      <c r="J998" s="37" t="n"/>
      <c r="K998" s="53" t="n"/>
      <c r="L998" s="53" t="n"/>
      <c r="M998" s="53" t="n"/>
      <c r="N998" s="54" t="n"/>
      <c r="O998" s="55">
        <f>IF(COUNTA(A998,C998,F998,G998)=0,"",IF(OR(A998="",C998="",F998="",G998=""),"INCOMPLETO",IF(COUNTIF(Perguntas!$A$2:$A$31,C998)=0,"ID INVÁLIDO",IF(COUNTIF(Perguntas!$A$22:$A$31,C998)&gt;0,"EXTRA",IF(INDEX(Perguntas!$C$2:$C$21,MATCH(C998,Perguntas!$A$2:$A$21,0))="","PERGUNTA VAZIA",IF(COUNTIFS(Plataformas!$A$2:$A$7,F998,Plataformas!$C$2:$C$7,"Sim")=0,"FORA DO PLANO",IF(COUNTIFS($B$2:B998,B998,$C$2:C998,C998,$F$2:F998,F998)&gt;1,"DUPLICADO","OK")))))))</f>
        <v/>
      </c>
    </row>
    <row r="999" ht="15" customHeight="1" s="22">
      <c r="A999" s="38" t="n"/>
      <c r="B999" s="56">
        <f>IF(A999="","",DATE(YEAR(A999),MONTH(A999),1))</f>
        <v/>
      </c>
      <c r="C999" s="37" t="n"/>
      <c r="D999" s="43">
        <f>IF(C999="","",IFERROR(INDEX(Perguntas!$B$2:$B$31,MATCH(C999,Perguntas!$A$2:$A$31,0)),"ID inválido"))</f>
        <v/>
      </c>
      <c r="E999" s="43">
        <f>IF(C999="","",IFERROR(INDEX(Perguntas!$C$2:$C$31,MATCH(C999,Perguntas!$A$2:$A$31,0)),""))</f>
        <v/>
      </c>
      <c r="F999" s="37" t="n"/>
      <c r="G999" s="37" t="n"/>
      <c r="H999" s="53" t="n"/>
      <c r="I999" s="53" t="n"/>
      <c r="J999" s="37" t="n"/>
      <c r="K999" s="53" t="n"/>
      <c r="L999" s="53" t="n"/>
      <c r="M999" s="53" t="n"/>
      <c r="N999" s="54" t="n"/>
      <c r="O999" s="57">
        <f>IF(COUNTA(A999,C999,F999,G999)=0,"",IF(OR(A999="",C999="",F999="",G999=""),"INCOMPLETO",IF(COUNTIF(Perguntas!$A$2:$A$31,C999)=0,"ID INVÁLIDO",IF(COUNTIF(Perguntas!$A$22:$A$31,C999)&gt;0,"EXTRA",IF(INDEX(Perguntas!$C$2:$C$21,MATCH(C999,Perguntas!$A$2:$A$21,0))="","PERGUNTA VAZIA",IF(COUNTIFS(Plataformas!$A$2:$A$7,F999,Plataformas!$C$2:$C$7,"Sim")=0,"FORA DO PLANO",IF(COUNTIFS($B$2:B999,B999,$C$2:C999,C999,$F$2:F999,F999)&gt;1,"DUPLICADO","OK")))))))</f>
        <v/>
      </c>
    </row>
    <row r="1000" ht="15" customHeight="1" s="22">
      <c r="A1000" s="38" t="n"/>
      <c r="B1000" s="52">
        <f>IF(A1000="","",DATE(YEAR(A1000),MONTH(A1000),1))</f>
        <v/>
      </c>
      <c r="C1000" s="37" t="n"/>
      <c r="D1000" s="42">
        <f>IF(C1000="","",IFERROR(INDEX(Perguntas!$B$2:$B$31,MATCH(C1000,Perguntas!$A$2:$A$31,0)),"ID inválido"))</f>
        <v/>
      </c>
      <c r="E1000" s="42">
        <f>IF(C1000="","",IFERROR(INDEX(Perguntas!$C$2:$C$31,MATCH(C1000,Perguntas!$A$2:$A$31,0)),""))</f>
        <v/>
      </c>
      <c r="F1000" s="37" t="n"/>
      <c r="G1000" s="37" t="n"/>
      <c r="H1000" s="53" t="n"/>
      <c r="I1000" s="53" t="n"/>
      <c r="J1000" s="37" t="n"/>
      <c r="K1000" s="53" t="n"/>
      <c r="L1000" s="53" t="n"/>
      <c r="M1000" s="53" t="n"/>
      <c r="N1000" s="54" t="n"/>
      <c r="O1000" s="55">
        <f>IF(COUNTA(A1000,C1000,F1000,G1000)=0,"",IF(OR(A1000="",C1000="",F1000="",G1000=""),"INCOMPLETO",IF(COUNTIF(Perguntas!$A$2:$A$31,C1000)=0,"ID INVÁLIDO",IF(COUNTIF(Perguntas!$A$22:$A$31,C1000)&gt;0,"EXTRA",IF(INDEX(Perguntas!$C$2:$C$21,MATCH(C1000,Perguntas!$A$2:$A$21,0))="","PERGUNTA VAZIA",IF(COUNTIFS(Plataformas!$A$2:$A$7,F1000,Plataformas!$C$2:$C$7,"Sim")=0,"FORA DO PLANO",IF(COUNTIFS($B$2:B1000,B1000,$C$2:C1000,C1000,$F$2:F1000,F1000)&gt;1,"DUPLICADO","OK")))))))</f>
        <v/>
      </c>
    </row>
    <row r="1001" ht="15" customHeight="1" s="22">
      <c r="A1001" s="38" t="n"/>
      <c r="B1001" s="56">
        <f>IF(A1001="","",DATE(YEAR(A1001),MONTH(A1001),1))</f>
        <v/>
      </c>
      <c r="C1001" s="37" t="n"/>
      <c r="D1001" s="43">
        <f>IF(C1001="","",IFERROR(INDEX(Perguntas!$B$2:$B$31,MATCH(C1001,Perguntas!$A$2:$A$31,0)),"ID inválido"))</f>
        <v/>
      </c>
      <c r="E1001" s="43">
        <f>IF(C1001="","",IFERROR(INDEX(Perguntas!$C$2:$C$31,MATCH(C1001,Perguntas!$A$2:$A$31,0)),""))</f>
        <v/>
      </c>
      <c r="F1001" s="37" t="n"/>
      <c r="G1001" s="37" t="n"/>
      <c r="H1001" s="53" t="n"/>
      <c r="I1001" s="53" t="n"/>
      <c r="J1001" s="37" t="n"/>
      <c r="K1001" s="53" t="n"/>
      <c r="L1001" s="53" t="n"/>
      <c r="M1001" s="53" t="n"/>
      <c r="N1001" s="54" t="n"/>
      <c r="O1001" s="57">
        <f>IF(COUNTA(A1001,C1001,F1001,G1001)=0,"",IF(OR(A1001="",C1001="",F1001="",G1001=""),"INCOMPLETO",IF(COUNTIF(Perguntas!$A$2:$A$31,C1001)=0,"ID INVÁLIDO",IF(COUNTIF(Perguntas!$A$22:$A$31,C1001)&gt;0,"EXTRA",IF(INDEX(Perguntas!$C$2:$C$21,MATCH(C1001,Perguntas!$A$2:$A$21,0))="","PERGUNTA VAZIA",IF(COUNTIFS(Plataformas!$A$2:$A$7,F1001,Plataformas!$C$2:$C$7,"Sim")=0,"FORA DO PLANO",IF(COUNTIFS($B$2:B1001,B1001,$C$2:C1001,C1001,$F$2:F1001,F1001)&gt;1,"DUPLICADO","OK")))))))</f>
        <v/>
      </c>
    </row>
    <row r="1002" ht="15" customHeight="1" s="22">
      <c r="A1002" s="38" t="n"/>
      <c r="B1002" s="52">
        <f>IF(A1002="","",DATE(YEAR(A1002),MONTH(A1002),1))</f>
        <v/>
      </c>
      <c r="C1002" s="37" t="n"/>
      <c r="D1002" s="42">
        <f>IF(C1002="","",IFERROR(INDEX(Perguntas!$B$2:$B$31,MATCH(C1002,Perguntas!$A$2:$A$31,0)),"ID inválido"))</f>
        <v/>
      </c>
      <c r="E1002" s="42">
        <f>IF(C1002="","",IFERROR(INDEX(Perguntas!$C$2:$C$31,MATCH(C1002,Perguntas!$A$2:$A$31,0)),""))</f>
        <v/>
      </c>
      <c r="F1002" s="37" t="n"/>
      <c r="G1002" s="37" t="n"/>
      <c r="H1002" s="53" t="n"/>
      <c r="I1002" s="53" t="n"/>
      <c r="J1002" s="37" t="n"/>
      <c r="K1002" s="53" t="n"/>
      <c r="L1002" s="53" t="n"/>
      <c r="M1002" s="53" t="n"/>
      <c r="N1002" s="54" t="n"/>
      <c r="O1002" s="55">
        <f>IF(COUNTA(A1002,C1002,F1002,G1002)=0,"",IF(OR(A1002="",C1002="",F1002="",G1002=""),"INCOMPLETO",IF(COUNTIF(Perguntas!$A$2:$A$31,C1002)=0,"ID INVÁLIDO",IF(COUNTIF(Perguntas!$A$22:$A$31,C1002)&gt;0,"EXTRA",IF(INDEX(Perguntas!$C$2:$C$21,MATCH(C1002,Perguntas!$A$2:$A$21,0))="","PERGUNTA VAZIA",IF(COUNTIFS(Plataformas!$A$2:$A$7,F1002,Plataformas!$C$2:$C$7,"Sim")=0,"FORA DO PLANO",IF(COUNTIFS($B$2:B1002,B1002,$C$2:C1002,C1002,$F$2:F1002,F1002)&gt;1,"DUPLICADO","OK")))))))</f>
        <v/>
      </c>
    </row>
    <row r="1003" ht="15" customHeight="1" s="22">
      <c r="A1003" s="38" t="n"/>
      <c r="B1003" s="56">
        <f>IF(A1003="","",DATE(YEAR(A1003),MONTH(A1003),1))</f>
        <v/>
      </c>
      <c r="C1003" s="37" t="n"/>
      <c r="D1003" s="43">
        <f>IF(C1003="","",IFERROR(INDEX(Perguntas!$B$2:$B$31,MATCH(C1003,Perguntas!$A$2:$A$31,0)),"ID inválido"))</f>
        <v/>
      </c>
      <c r="E1003" s="43">
        <f>IF(C1003="","",IFERROR(INDEX(Perguntas!$C$2:$C$31,MATCH(C1003,Perguntas!$A$2:$A$31,0)),""))</f>
        <v/>
      </c>
      <c r="F1003" s="37" t="n"/>
      <c r="G1003" s="37" t="n"/>
      <c r="H1003" s="53" t="n"/>
      <c r="I1003" s="53" t="n"/>
      <c r="J1003" s="37" t="n"/>
      <c r="K1003" s="53" t="n"/>
      <c r="L1003" s="53" t="n"/>
      <c r="M1003" s="53" t="n"/>
      <c r="N1003" s="54" t="n"/>
      <c r="O1003" s="57">
        <f>IF(COUNTA(A1003,C1003,F1003,G1003)=0,"",IF(OR(A1003="",C1003="",F1003="",G1003=""),"INCOMPLETO",IF(COUNTIF(Perguntas!$A$2:$A$31,C1003)=0,"ID INVÁLIDO",IF(COUNTIF(Perguntas!$A$22:$A$31,C1003)&gt;0,"EXTRA",IF(INDEX(Perguntas!$C$2:$C$21,MATCH(C1003,Perguntas!$A$2:$A$21,0))="","PERGUNTA VAZIA",IF(COUNTIFS(Plataformas!$A$2:$A$7,F1003,Plataformas!$C$2:$C$7,"Sim")=0,"FORA DO PLANO",IF(COUNTIFS($B$2:B1003,B1003,$C$2:C1003,C1003,$F$2:F1003,F1003)&gt;1,"DUPLICADO","OK")))))))</f>
        <v/>
      </c>
    </row>
    <row r="1004" ht="15" customHeight="1" s="22">
      <c r="A1004" s="38" t="n"/>
      <c r="B1004" s="52">
        <f>IF(A1004="","",DATE(YEAR(A1004),MONTH(A1004),1))</f>
        <v/>
      </c>
      <c r="C1004" s="37" t="n"/>
      <c r="D1004" s="42">
        <f>IF(C1004="","",IFERROR(INDEX(Perguntas!$B$2:$B$31,MATCH(C1004,Perguntas!$A$2:$A$31,0)),"ID inválido"))</f>
        <v/>
      </c>
      <c r="E1004" s="42">
        <f>IF(C1004="","",IFERROR(INDEX(Perguntas!$C$2:$C$31,MATCH(C1004,Perguntas!$A$2:$A$31,0)),""))</f>
        <v/>
      </c>
      <c r="F1004" s="37" t="n"/>
      <c r="G1004" s="37" t="n"/>
      <c r="H1004" s="53" t="n"/>
      <c r="I1004" s="53" t="n"/>
      <c r="J1004" s="37" t="n"/>
      <c r="K1004" s="53" t="n"/>
      <c r="L1004" s="53" t="n"/>
      <c r="M1004" s="53" t="n"/>
      <c r="N1004" s="54" t="n"/>
      <c r="O1004" s="55">
        <f>IF(COUNTA(A1004,C1004,F1004,G1004)=0,"",IF(OR(A1004="",C1004="",F1004="",G1004=""),"INCOMPLETO",IF(COUNTIF(Perguntas!$A$2:$A$31,C1004)=0,"ID INVÁLIDO",IF(COUNTIF(Perguntas!$A$22:$A$31,C1004)&gt;0,"EXTRA",IF(INDEX(Perguntas!$C$2:$C$21,MATCH(C1004,Perguntas!$A$2:$A$21,0))="","PERGUNTA VAZIA",IF(COUNTIFS(Plataformas!$A$2:$A$7,F1004,Plataformas!$C$2:$C$7,"Sim")=0,"FORA DO PLANO",IF(COUNTIFS($B$2:B1004,B1004,$C$2:C1004,C1004,$F$2:F1004,F1004)&gt;1,"DUPLICADO","OK")))))))</f>
        <v/>
      </c>
    </row>
    <row r="1005" ht="15" customHeight="1" s="22">
      <c r="A1005" s="38" t="n"/>
      <c r="B1005" s="56">
        <f>IF(A1005="","",DATE(YEAR(A1005),MONTH(A1005),1))</f>
        <v/>
      </c>
      <c r="C1005" s="37" t="n"/>
      <c r="D1005" s="43">
        <f>IF(C1005="","",IFERROR(INDEX(Perguntas!$B$2:$B$31,MATCH(C1005,Perguntas!$A$2:$A$31,0)),"ID inválido"))</f>
        <v/>
      </c>
      <c r="E1005" s="43">
        <f>IF(C1005="","",IFERROR(INDEX(Perguntas!$C$2:$C$31,MATCH(C1005,Perguntas!$A$2:$A$31,0)),""))</f>
        <v/>
      </c>
      <c r="F1005" s="37" t="n"/>
      <c r="G1005" s="37" t="n"/>
      <c r="H1005" s="53" t="n"/>
      <c r="I1005" s="53" t="n"/>
      <c r="J1005" s="37" t="n"/>
      <c r="K1005" s="53" t="n"/>
      <c r="L1005" s="53" t="n"/>
      <c r="M1005" s="53" t="n"/>
      <c r="N1005" s="54" t="n"/>
      <c r="O1005" s="57">
        <f>IF(COUNTA(A1005,C1005,F1005,G1005)=0,"",IF(OR(A1005="",C1005="",F1005="",G1005=""),"INCOMPLETO",IF(COUNTIF(Perguntas!$A$2:$A$31,C1005)=0,"ID INVÁLIDO",IF(COUNTIF(Perguntas!$A$22:$A$31,C1005)&gt;0,"EXTRA",IF(INDEX(Perguntas!$C$2:$C$21,MATCH(C1005,Perguntas!$A$2:$A$21,0))="","PERGUNTA VAZIA",IF(COUNTIFS(Plataformas!$A$2:$A$7,F1005,Plataformas!$C$2:$C$7,"Sim")=0,"FORA DO PLANO",IF(COUNTIFS($B$2:B1005,B1005,$C$2:C1005,C1005,$F$2:F1005,F1005)&gt;1,"DUPLICADO","OK")))))))</f>
        <v/>
      </c>
    </row>
    <row r="1006" ht="15" customHeight="1" s="22">
      <c r="A1006" s="38" t="n"/>
      <c r="B1006" s="52">
        <f>IF(A1006="","",DATE(YEAR(A1006),MONTH(A1006),1))</f>
        <v/>
      </c>
      <c r="C1006" s="37" t="n"/>
      <c r="D1006" s="42">
        <f>IF(C1006="","",IFERROR(INDEX(Perguntas!$B$2:$B$31,MATCH(C1006,Perguntas!$A$2:$A$31,0)),"ID inválido"))</f>
        <v/>
      </c>
      <c r="E1006" s="42">
        <f>IF(C1006="","",IFERROR(INDEX(Perguntas!$C$2:$C$31,MATCH(C1006,Perguntas!$A$2:$A$31,0)),""))</f>
        <v/>
      </c>
      <c r="F1006" s="37" t="n"/>
      <c r="G1006" s="37" t="n"/>
      <c r="H1006" s="53" t="n"/>
      <c r="I1006" s="53" t="n"/>
      <c r="J1006" s="37" t="n"/>
      <c r="K1006" s="53" t="n"/>
      <c r="L1006" s="53" t="n"/>
      <c r="M1006" s="53" t="n"/>
      <c r="N1006" s="54" t="n"/>
      <c r="O1006" s="55">
        <f>IF(COUNTA(A1006,C1006,F1006,G1006)=0,"",IF(OR(A1006="",C1006="",F1006="",G1006=""),"INCOMPLETO",IF(COUNTIF(Perguntas!$A$2:$A$31,C1006)=0,"ID INVÁLIDO",IF(COUNTIF(Perguntas!$A$22:$A$31,C1006)&gt;0,"EXTRA",IF(INDEX(Perguntas!$C$2:$C$21,MATCH(C1006,Perguntas!$A$2:$A$21,0))="","PERGUNTA VAZIA",IF(COUNTIFS(Plataformas!$A$2:$A$7,F1006,Plataformas!$C$2:$C$7,"Sim")=0,"FORA DO PLANO",IF(COUNTIFS($B$2:B1006,B1006,$C$2:C1006,C1006,$F$2:F1006,F1006)&gt;1,"DUPLICADO","OK")))))))</f>
        <v/>
      </c>
    </row>
    <row r="1007" ht="15" customHeight="1" s="22">
      <c r="A1007" s="38" t="n"/>
      <c r="B1007" s="56">
        <f>IF(A1007="","",DATE(YEAR(A1007),MONTH(A1007),1))</f>
        <v/>
      </c>
      <c r="C1007" s="37" t="n"/>
      <c r="D1007" s="43">
        <f>IF(C1007="","",IFERROR(INDEX(Perguntas!$B$2:$B$31,MATCH(C1007,Perguntas!$A$2:$A$31,0)),"ID inválido"))</f>
        <v/>
      </c>
      <c r="E1007" s="43">
        <f>IF(C1007="","",IFERROR(INDEX(Perguntas!$C$2:$C$31,MATCH(C1007,Perguntas!$A$2:$A$31,0)),""))</f>
        <v/>
      </c>
      <c r="F1007" s="37" t="n"/>
      <c r="G1007" s="37" t="n"/>
      <c r="H1007" s="53" t="n"/>
      <c r="I1007" s="53" t="n"/>
      <c r="J1007" s="37" t="n"/>
      <c r="K1007" s="53" t="n"/>
      <c r="L1007" s="53" t="n"/>
      <c r="M1007" s="53" t="n"/>
      <c r="N1007" s="54" t="n"/>
      <c r="O1007" s="57">
        <f>IF(COUNTA(A1007,C1007,F1007,G1007)=0,"",IF(OR(A1007="",C1007="",F1007="",G1007=""),"INCOMPLETO",IF(COUNTIF(Perguntas!$A$2:$A$31,C1007)=0,"ID INVÁLIDO",IF(COUNTIF(Perguntas!$A$22:$A$31,C1007)&gt;0,"EXTRA",IF(INDEX(Perguntas!$C$2:$C$21,MATCH(C1007,Perguntas!$A$2:$A$21,0))="","PERGUNTA VAZIA",IF(COUNTIFS(Plataformas!$A$2:$A$7,F1007,Plataformas!$C$2:$C$7,"Sim")=0,"FORA DO PLANO",IF(COUNTIFS($B$2:B1007,B1007,$C$2:C1007,C1007,$F$2:F1007,F1007)&gt;1,"DUPLICADO","OK")))))))</f>
        <v/>
      </c>
    </row>
    <row r="1008" ht="15" customHeight="1" s="22">
      <c r="A1008" s="38" t="n"/>
      <c r="B1008" s="52">
        <f>IF(A1008="","",DATE(YEAR(A1008),MONTH(A1008),1))</f>
        <v/>
      </c>
      <c r="C1008" s="37" t="n"/>
      <c r="D1008" s="42">
        <f>IF(C1008="","",IFERROR(INDEX(Perguntas!$B$2:$B$31,MATCH(C1008,Perguntas!$A$2:$A$31,0)),"ID inválido"))</f>
        <v/>
      </c>
      <c r="E1008" s="42">
        <f>IF(C1008="","",IFERROR(INDEX(Perguntas!$C$2:$C$31,MATCH(C1008,Perguntas!$A$2:$A$31,0)),""))</f>
        <v/>
      </c>
      <c r="F1008" s="37" t="n"/>
      <c r="G1008" s="37" t="n"/>
      <c r="H1008" s="53" t="n"/>
      <c r="I1008" s="53" t="n"/>
      <c r="J1008" s="37" t="n"/>
      <c r="K1008" s="53" t="n"/>
      <c r="L1008" s="53" t="n"/>
      <c r="M1008" s="53" t="n"/>
      <c r="N1008" s="54" t="n"/>
      <c r="O1008" s="55">
        <f>IF(COUNTA(A1008,C1008,F1008,G1008)=0,"",IF(OR(A1008="",C1008="",F1008="",G1008=""),"INCOMPLETO",IF(COUNTIF(Perguntas!$A$2:$A$31,C1008)=0,"ID INVÁLIDO",IF(COUNTIF(Perguntas!$A$22:$A$31,C1008)&gt;0,"EXTRA",IF(INDEX(Perguntas!$C$2:$C$21,MATCH(C1008,Perguntas!$A$2:$A$21,0))="","PERGUNTA VAZIA",IF(COUNTIFS(Plataformas!$A$2:$A$7,F1008,Plataformas!$C$2:$C$7,"Sim")=0,"FORA DO PLANO",IF(COUNTIFS($B$2:B1008,B1008,$C$2:C1008,C1008,$F$2:F1008,F1008)&gt;1,"DUPLICADO","OK")))))))</f>
        <v/>
      </c>
    </row>
    <row r="1009" ht="15" customHeight="1" s="22">
      <c r="A1009" s="38" t="n"/>
      <c r="B1009" s="56">
        <f>IF(A1009="","",DATE(YEAR(A1009),MONTH(A1009),1))</f>
        <v/>
      </c>
      <c r="C1009" s="37" t="n"/>
      <c r="D1009" s="43">
        <f>IF(C1009="","",IFERROR(INDEX(Perguntas!$B$2:$B$31,MATCH(C1009,Perguntas!$A$2:$A$31,0)),"ID inválido"))</f>
        <v/>
      </c>
      <c r="E1009" s="43">
        <f>IF(C1009="","",IFERROR(INDEX(Perguntas!$C$2:$C$31,MATCH(C1009,Perguntas!$A$2:$A$31,0)),""))</f>
        <v/>
      </c>
      <c r="F1009" s="37" t="n"/>
      <c r="G1009" s="37" t="n"/>
      <c r="H1009" s="53" t="n"/>
      <c r="I1009" s="53" t="n"/>
      <c r="J1009" s="37" t="n"/>
      <c r="K1009" s="53" t="n"/>
      <c r="L1009" s="53" t="n"/>
      <c r="M1009" s="53" t="n"/>
      <c r="N1009" s="54" t="n"/>
      <c r="O1009" s="57">
        <f>IF(COUNTA(A1009,C1009,F1009,G1009)=0,"",IF(OR(A1009="",C1009="",F1009="",G1009=""),"INCOMPLETO",IF(COUNTIF(Perguntas!$A$2:$A$31,C1009)=0,"ID INVÁLIDO",IF(COUNTIF(Perguntas!$A$22:$A$31,C1009)&gt;0,"EXTRA",IF(INDEX(Perguntas!$C$2:$C$21,MATCH(C1009,Perguntas!$A$2:$A$21,0))="","PERGUNTA VAZIA",IF(COUNTIFS(Plataformas!$A$2:$A$7,F1009,Plataformas!$C$2:$C$7,"Sim")=0,"FORA DO PLANO",IF(COUNTIFS($B$2:B1009,B1009,$C$2:C1009,C1009,$F$2:F1009,F1009)&gt;1,"DUPLICADO","OK")))))))</f>
        <v/>
      </c>
    </row>
    <row r="1010" ht="15" customHeight="1" s="22">
      <c r="A1010" s="38" t="n"/>
      <c r="B1010" s="52">
        <f>IF(A1010="","",DATE(YEAR(A1010),MONTH(A1010),1))</f>
        <v/>
      </c>
      <c r="C1010" s="37" t="n"/>
      <c r="D1010" s="42">
        <f>IF(C1010="","",IFERROR(INDEX(Perguntas!$B$2:$B$31,MATCH(C1010,Perguntas!$A$2:$A$31,0)),"ID inválido"))</f>
        <v/>
      </c>
      <c r="E1010" s="42">
        <f>IF(C1010="","",IFERROR(INDEX(Perguntas!$C$2:$C$31,MATCH(C1010,Perguntas!$A$2:$A$31,0)),""))</f>
        <v/>
      </c>
      <c r="F1010" s="37" t="n"/>
      <c r="G1010" s="37" t="n"/>
      <c r="H1010" s="53" t="n"/>
      <c r="I1010" s="53" t="n"/>
      <c r="J1010" s="37" t="n"/>
      <c r="K1010" s="53" t="n"/>
      <c r="L1010" s="53" t="n"/>
      <c r="M1010" s="53" t="n"/>
      <c r="N1010" s="54" t="n"/>
      <c r="O1010" s="55">
        <f>IF(COUNTA(A1010,C1010,F1010,G1010)=0,"",IF(OR(A1010="",C1010="",F1010="",G1010=""),"INCOMPLETO",IF(COUNTIF(Perguntas!$A$2:$A$31,C1010)=0,"ID INVÁLIDO",IF(COUNTIF(Perguntas!$A$22:$A$31,C1010)&gt;0,"EXTRA",IF(INDEX(Perguntas!$C$2:$C$21,MATCH(C1010,Perguntas!$A$2:$A$21,0))="","PERGUNTA VAZIA",IF(COUNTIFS(Plataformas!$A$2:$A$7,F1010,Plataformas!$C$2:$C$7,"Sim")=0,"FORA DO PLANO",IF(COUNTIFS($B$2:B1010,B1010,$C$2:C1010,C1010,$F$2:F1010,F1010)&gt;1,"DUPLICADO","OK")))))))</f>
        <v/>
      </c>
    </row>
    <row r="1011" ht="15" customHeight="1" s="22">
      <c r="A1011" s="38" t="n"/>
      <c r="B1011" s="56">
        <f>IF(A1011="","",DATE(YEAR(A1011),MONTH(A1011),1))</f>
        <v/>
      </c>
      <c r="C1011" s="37" t="n"/>
      <c r="D1011" s="43">
        <f>IF(C1011="","",IFERROR(INDEX(Perguntas!$B$2:$B$31,MATCH(C1011,Perguntas!$A$2:$A$31,0)),"ID inválido"))</f>
        <v/>
      </c>
      <c r="E1011" s="43">
        <f>IF(C1011="","",IFERROR(INDEX(Perguntas!$C$2:$C$31,MATCH(C1011,Perguntas!$A$2:$A$31,0)),""))</f>
        <v/>
      </c>
      <c r="F1011" s="37" t="n"/>
      <c r="G1011" s="37" t="n"/>
      <c r="H1011" s="53" t="n"/>
      <c r="I1011" s="53" t="n"/>
      <c r="J1011" s="37" t="n"/>
      <c r="K1011" s="53" t="n"/>
      <c r="L1011" s="53" t="n"/>
      <c r="M1011" s="53" t="n"/>
      <c r="N1011" s="54" t="n"/>
      <c r="O1011" s="57">
        <f>IF(COUNTA(A1011,C1011,F1011,G1011)=0,"",IF(OR(A1011="",C1011="",F1011="",G1011=""),"INCOMPLETO",IF(COUNTIF(Perguntas!$A$2:$A$31,C1011)=0,"ID INVÁLIDO",IF(COUNTIF(Perguntas!$A$22:$A$31,C1011)&gt;0,"EXTRA",IF(INDEX(Perguntas!$C$2:$C$21,MATCH(C1011,Perguntas!$A$2:$A$21,0))="","PERGUNTA VAZIA",IF(COUNTIFS(Plataformas!$A$2:$A$7,F1011,Plataformas!$C$2:$C$7,"Sim")=0,"FORA DO PLANO",IF(COUNTIFS($B$2:B1011,B1011,$C$2:C1011,C1011,$F$2:F1011,F1011)&gt;1,"DUPLICADO","OK")))))))</f>
        <v/>
      </c>
    </row>
    <row r="1012" ht="15" customHeight="1" s="22">
      <c r="A1012" s="38" t="n"/>
      <c r="B1012" s="52">
        <f>IF(A1012="","",DATE(YEAR(A1012),MONTH(A1012),1))</f>
        <v/>
      </c>
      <c r="C1012" s="37" t="n"/>
      <c r="D1012" s="42">
        <f>IF(C1012="","",IFERROR(INDEX(Perguntas!$B$2:$B$31,MATCH(C1012,Perguntas!$A$2:$A$31,0)),"ID inválido"))</f>
        <v/>
      </c>
      <c r="E1012" s="42">
        <f>IF(C1012="","",IFERROR(INDEX(Perguntas!$C$2:$C$31,MATCH(C1012,Perguntas!$A$2:$A$31,0)),""))</f>
        <v/>
      </c>
      <c r="F1012" s="37" t="n"/>
      <c r="G1012" s="37" t="n"/>
      <c r="H1012" s="53" t="n"/>
      <c r="I1012" s="53" t="n"/>
      <c r="J1012" s="37" t="n"/>
      <c r="K1012" s="53" t="n"/>
      <c r="L1012" s="53" t="n"/>
      <c r="M1012" s="53" t="n"/>
      <c r="N1012" s="54" t="n"/>
      <c r="O1012" s="55">
        <f>IF(COUNTA(A1012,C1012,F1012,G1012)=0,"",IF(OR(A1012="",C1012="",F1012="",G1012=""),"INCOMPLETO",IF(COUNTIF(Perguntas!$A$2:$A$31,C1012)=0,"ID INVÁLIDO",IF(COUNTIF(Perguntas!$A$22:$A$31,C1012)&gt;0,"EXTRA",IF(INDEX(Perguntas!$C$2:$C$21,MATCH(C1012,Perguntas!$A$2:$A$21,0))="","PERGUNTA VAZIA",IF(COUNTIFS(Plataformas!$A$2:$A$7,F1012,Plataformas!$C$2:$C$7,"Sim")=0,"FORA DO PLANO",IF(COUNTIFS($B$2:B1012,B1012,$C$2:C1012,C1012,$F$2:F1012,F1012)&gt;1,"DUPLICADO","OK")))))))</f>
        <v/>
      </c>
    </row>
    <row r="1013" ht="15" customHeight="1" s="22">
      <c r="A1013" s="38" t="n"/>
      <c r="B1013" s="56">
        <f>IF(A1013="","",DATE(YEAR(A1013),MONTH(A1013),1))</f>
        <v/>
      </c>
      <c r="C1013" s="37" t="n"/>
      <c r="D1013" s="43">
        <f>IF(C1013="","",IFERROR(INDEX(Perguntas!$B$2:$B$31,MATCH(C1013,Perguntas!$A$2:$A$31,0)),"ID inválido"))</f>
        <v/>
      </c>
      <c r="E1013" s="43">
        <f>IF(C1013="","",IFERROR(INDEX(Perguntas!$C$2:$C$31,MATCH(C1013,Perguntas!$A$2:$A$31,0)),""))</f>
        <v/>
      </c>
      <c r="F1013" s="37" t="n"/>
      <c r="G1013" s="37" t="n"/>
      <c r="H1013" s="53" t="n"/>
      <c r="I1013" s="53" t="n"/>
      <c r="J1013" s="37" t="n"/>
      <c r="K1013" s="53" t="n"/>
      <c r="L1013" s="53" t="n"/>
      <c r="M1013" s="53" t="n"/>
      <c r="N1013" s="54" t="n"/>
      <c r="O1013" s="57">
        <f>IF(COUNTA(A1013,C1013,F1013,G1013)=0,"",IF(OR(A1013="",C1013="",F1013="",G1013=""),"INCOMPLETO",IF(COUNTIF(Perguntas!$A$2:$A$31,C1013)=0,"ID INVÁLIDO",IF(COUNTIF(Perguntas!$A$22:$A$31,C1013)&gt;0,"EXTRA",IF(INDEX(Perguntas!$C$2:$C$21,MATCH(C1013,Perguntas!$A$2:$A$21,0))="","PERGUNTA VAZIA",IF(COUNTIFS(Plataformas!$A$2:$A$7,F1013,Plataformas!$C$2:$C$7,"Sim")=0,"FORA DO PLANO",IF(COUNTIFS($B$2:B1013,B1013,$C$2:C1013,C1013,$F$2:F1013,F1013)&gt;1,"DUPLICADO","OK")))))))</f>
        <v/>
      </c>
    </row>
    <row r="1014" ht="15" customHeight="1" s="22">
      <c r="A1014" s="38" t="n"/>
      <c r="B1014" s="52">
        <f>IF(A1014="","",DATE(YEAR(A1014),MONTH(A1014),1))</f>
        <v/>
      </c>
      <c r="C1014" s="37" t="n"/>
      <c r="D1014" s="42">
        <f>IF(C1014="","",IFERROR(INDEX(Perguntas!$B$2:$B$31,MATCH(C1014,Perguntas!$A$2:$A$31,0)),"ID inválido"))</f>
        <v/>
      </c>
      <c r="E1014" s="42">
        <f>IF(C1014="","",IFERROR(INDEX(Perguntas!$C$2:$C$31,MATCH(C1014,Perguntas!$A$2:$A$31,0)),""))</f>
        <v/>
      </c>
      <c r="F1014" s="37" t="n"/>
      <c r="G1014" s="37" t="n"/>
      <c r="H1014" s="53" t="n"/>
      <c r="I1014" s="53" t="n"/>
      <c r="J1014" s="37" t="n"/>
      <c r="K1014" s="53" t="n"/>
      <c r="L1014" s="53" t="n"/>
      <c r="M1014" s="53" t="n"/>
      <c r="N1014" s="54" t="n"/>
      <c r="O1014" s="55">
        <f>IF(COUNTA(A1014,C1014,F1014,G1014)=0,"",IF(OR(A1014="",C1014="",F1014="",G1014=""),"INCOMPLETO",IF(COUNTIF(Perguntas!$A$2:$A$31,C1014)=0,"ID INVÁLIDO",IF(COUNTIF(Perguntas!$A$22:$A$31,C1014)&gt;0,"EXTRA",IF(INDEX(Perguntas!$C$2:$C$21,MATCH(C1014,Perguntas!$A$2:$A$21,0))="","PERGUNTA VAZIA",IF(COUNTIFS(Plataformas!$A$2:$A$7,F1014,Plataformas!$C$2:$C$7,"Sim")=0,"FORA DO PLANO",IF(COUNTIFS($B$2:B1014,B1014,$C$2:C1014,C1014,$F$2:F1014,F1014)&gt;1,"DUPLICADO","OK")))))))</f>
        <v/>
      </c>
    </row>
    <row r="1015" ht="15" customHeight="1" s="22">
      <c r="A1015" s="38" t="n"/>
      <c r="B1015" s="56">
        <f>IF(A1015="","",DATE(YEAR(A1015),MONTH(A1015),1))</f>
        <v/>
      </c>
      <c r="C1015" s="37" t="n"/>
      <c r="D1015" s="43">
        <f>IF(C1015="","",IFERROR(INDEX(Perguntas!$B$2:$B$31,MATCH(C1015,Perguntas!$A$2:$A$31,0)),"ID inválido"))</f>
        <v/>
      </c>
      <c r="E1015" s="43">
        <f>IF(C1015="","",IFERROR(INDEX(Perguntas!$C$2:$C$31,MATCH(C1015,Perguntas!$A$2:$A$31,0)),""))</f>
        <v/>
      </c>
      <c r="F1015" s="37" t="n"/>
      <c r="G1015" s="37" t="n"/>
      <c r="H1015" s="53" t="n"/>
      <c r="I1015" s="53" t="n"/>
      <c r="J1015" s="37" t="n"/>
      <c r="K1015" s="53" t="n"/>
      <c r="L1015" s="53" t="n"/>
      <c r="M1015" s="53" t="n"/>
      <c r="N1015" s="54" t="n"/>
      <c r="O1015" s="57">
        <f>IF(COUNTA(A1015,C1015,F1015,G1015)=0,"",IF(OR(A1015="",C1015="",F1015="",G1015=""),"INCOMPLETO",IF(COUNTIF(Perguntas!$A$2:$A$31,C1015)=0,"ID INVÁLIDO",IF(COUNTIF(Perguntas!$A$22:$A$31,C1015)&gt;0,"EXTRA",IF(INDEX(Perguntas!$C$2:$C$21,MATCH(C1015,Perguntas!$A$2:$A$21,0))="","PERGUNTA VAZIA",IF(COUNTIFS(Plataformas!$A$2:$A$7,F1015,Plataformas!$C$2:$C$7,"Sim")=0,"FORA DO PLANO",IF(COUNTIFS($B$2:B1015,B1015,$C$2:C1015,C1015,$F$2:F1015,F1015)&gt;1,"DUPLICADO","OK")))))))</f>
        <v/>
      </c>
    </row>
    <row r="1016" ht="15" customHeight="1" s="22">
      <c r="A1016" s="38" t="n"/>
      <c r="B1016" s="52">
        <f>IF(A1016="","",DATE(YEAR(A1016),MONTH(A1016),1))</f>
        <v/>
      </c>
      <c r="C1016" s="37" t="n"/>
      <c r="D1016" s="42">
        <f>IF(C1016="","",IFERROR(INDEX(Perguntas!$B$2:$B$31,MATCH(C1016,Perguntas!$A$2:$A$31,0)),"ID inválido"))</f>
        <v/>
      </c>
      <c r="E1016" s="42">
        <f>IF(C1016="","",IFERROR(INDEX(Perguntas!$C$2:$C$31,MATCH(C1016,Perguntas!$A$2:$A$31,0)),""))</f>
        <v/>
      </c>
      <c r="F1016" s="37" t="n"/>
      <c r="G1016" s="37" t="n"/>
      <c r="H1016" s="53" t="n"/>
      <c r="I1016" s="53" t="n"/>
      <c r="J1016" s="37" t="n"/>
      <c r="K1016" s="53" t="n"/>
      <c r="L1016" s="53" t="n"/>
      <c r="M1016" s="53" t="n"/>
      <c r="N1016" s="54" t="n"/>
      <c r="O1016" s="55">
        <f>IF(COUNTA(A1016,C1016,F1016,G1016)=0,"",IF(OR(A1016="",C1016="",F1016="",G1016=""),"INCOMPLETO",IF(COUNTIF(Perguntas!$A$2:$A$31,C1016)=0,"ID INVÁLIDO",IF(COUNTIF(Perguntas!$A$22:$A$31,C1016)&gt;0,"EXTRA",IF(INDEX(Perguntas!$C$2:$C$21,MATCH(C1016,Perguntas!$A$2:$A$21,0))="","PERGUNTA VAZIA",IF(COUNTIFS(Plataformas!$A$2:$A$7,F1016,Plataformas!$C$2:$C$7,"Sim")=0,"FORA DO PLANO",IF(COUNTIFS($B$2:B1016,B1016,$C$2:C1016,C1016,$F$2:F1016,F1016)&gt;1,"DUPLICADO","OK")))))))</f>
        <v/>
      </c>
    </row>
    <row r="1017" ht="15" customHeight="1" s="22">
      <c r="A1017" s="38" t="n"/>
      <c r="B1017" s="56">
        <f>IF(A1017="","",DATE(YEAR(A1017),MONTH(A1017),1))</f>
        <v/>
      </c>
      <c r="C1017" s="37" t="n"/>
      <c r="D1017" s="43">
        <f>IF(C1017="","",IFERROR(INDEX(Perguntas!$B$2:$B$31,MATCH(C1017,Perguntas!$A$2:$A$31,0)),"ID inválido"))</f>
        <v/>
      </c>
      <c r="E1017" s="43">
        <f>IF(C1017="","",IFERROR(INDEX(Perguntas!$C$2:$C$31,MATCH(C1017,Perguntas!$A$2:$A$31,0)),""))</f>
        <v/>
      </c>
      <c r="F1017" s="37" t="n"/>
      <c r="G1017" s="37" t="n"/>
      <c r="H1017" s="53" t="n"/>
      <c r="I1017" s="53" t="n"/>
      <c r="J1017" s="37" t="n"/>
      <c r="K1017" s="53" t="n"/>
      <c r="L1017" s="53" t="n"/>
      <c r="M1017" s="53" t="n"/>
      <c r="N1017" s="54" t="n"/>
      <c r="O1017" s="57">
        <f>IF(COUNTA(A1017,C1017,F1017,G1017)=0,"",IF(OR(A1017="",C1017="",F1017="",G1017=""),"INCOMPLETO",IF(COUNTIF(Perguntas!$A$2:$A$31,C1017)=0,"ID INVÁLIDO",IF(COUNTIF(Perguntas!$A$22:$A$31,C1017)&gt;0,"EXTRA",IF(INDEX(Perguntas!$C$2:$C$21,MATCH(C1017,Perguntas!$A$2:$A$21,0))="","PERGUNTA VAZIA",IF(COUNTIFS(Plataformas!$A$2:$A$7,F1017,Plataformas!$C$2:$C$7,"Sim")=0,"FORA DO PLANO",IF(COUNTIFS($B$2:B1017,B1017,$C$2:C1017,C1017,$F$2:F1017,F1017)&gt;1,"DUPLICADO","OK")))))))</f>
        <v/>
      </c>
    </row>
    <row r="1018" ht="15" customHeight="1" s="22">
      <c r="A1018" s="38" t="n"/>
      <c r="B1018" s="52">
        <f>IF(A1018="","",DATE(YEAR(A1018),MONTH(A1018),1))</f>
        <v/>
      </c>
      <c r="C1018" s="37" t="n"/>
      <c r="D1018" s="42">
        <f>IF(C1018="","",IFERROR(INDEX(Perguntas!$B$2:$B$31,MATCH(C1018,Perguntas!$A$2:$A$31,0)),"ID inválido"))</f>
        <v/>
      </c>
      <c r="E1018" s="42">
        <f>IF(C1018="","",IFERROR(INDEX(Perguntas!$C$2:$C$31,MATCH(C1018,Perguntas!$A$2:$A$31,0)),""))</f>
        <v/>
      </c>
      <c r="F1018" s="37" t="n"/>
      <c r="G1018" s="37" t="n"/>
      <c r="H1018" s="53" t="n"/>
      <c r="I1018" s="53" t="n"/>
      <c r="J1018" s="37" t="n"/>
      <c r="K1018" s="53" t="n"/>
      <c r="L1018" s="53" t="n"/>
      <c r="M1018" s="53" t="n"/>
      <c r="N1018" s="54" t="n"/>
      <c r="O1018" s="55">
        <f>IF(COUNTA(A1018,C1018,F1018,G1018)=0,"",IF(OR(A1018="",C1018="",F1018="",G1018=""),"INCOMPLETO",IF(COUNTIF(Perguntas!$A$2:$A$31,C1018)=0,"ID INVÁLIDO",IF(COUNTIF(Perguntas!$A$22:$A$31,C1018)&gt;0,"EXTRA",IF(INDEX(Perguntas!$C$2:$C$21,MATCH(C1018,Perguntas!$A$2:$A$21,0))="","PERGUNTA VAZIA",IF(COUNTIFS(Plataformas!$A$2:$A$7,F1018,Plataformas!$C$2:$C$7,"Sim")=0,"FORA DO PLANO",IF(COUNTIFS($B$2:B1018,B1018,$C$2:C1018,C1018,$F$2:F1018,F1018)&gt;1,"DUPLICADO","OK")))))))</f>
        <v/>
      </c>
    </row>
    <row r="1019" ht="15" customHeight="1" s="22">
      <c r="A1019" s="38" t="n"/>
      <c r="B1019" s="56">
        <f>IF(A1019="","",DATE(YEAR(A1019),MONTH(A1019),1))</f>
        <v/>
      </c>
      <c r="C1019" s="37" t="n"/>
      <c r="D1019" s="43">
        <f>IF(C1019="","",IFERROR(INDEX(Perguntas!$B$2:$B$31,MATCH(C1019,Perguntas!$A$2:$A$31,0)),"ID inválido"))</f>
        <v/>
      </c>
      <c r="E1019" s="43">
        <f>IF(C1019="","",IFERROR(INDEX(Perguntas!$C$2:$C$31,MATCH(C1019,Perguntas!$A$2:$A$31,0)),""))</f>
        <v/>
      </c>
      <c r="F1019" s="37" t="n"/>
      <c r="G1019" s="37" t="n"/>
      <c r="H1019" s="53" t="n"/>
      <c r="I1019" s="53" t="n"/>
      <c r="J1019" s="37" t="n"/>
      <c r="K1019" s="53" t="n"/>
      <c r="L1019" s="53" t="n"/>
      <c r="M1019" s="53" t="n"/>
      <c r="N1019" s="54" t="n"/>
      <c r="O1019" s="57">
        <f>IF(COUNTA(A1019,C1019,F1019,G1019)=0,"",IF(OR(A1019="",C1019="",F1019="",G1019=""),"INCOMPLETO",IF(COUNTIF(Perguntas!$A$2:$A$31,C1019)=0,"ID INVÁLIDO",IF(COUNTIF(Perguntas!$A$22:$A$31,C1019)&gt;0,"EXTRA",IF(INDEX(Perguntas!$C$2:$C$21,MATCH(C1019,Perguntas!$A$2:$A$21,0))="","PERGUNTA VAZIA",IF(COUNTIFS(Plataformas!$A$2:$A$7,F1019,Plataformas!$C$2:$C$7,"Sim")=0,"FORA DO PLANO",IF(COUNTIFS($B$2:B1019,B1019,$C$2:C1019,C1019,$F$2:F1019,F1019)&gt;1,"DUPLICADO","OK")))))))</f>
        <v/>
      </c>
    </row>
    <row r="1020" ht="15" customHeight="1" s="22">
      <c r="A1020" s="38" t="n"/>
      <c r="B1020" s="52">
        <f>IF(A1020="","",DATE(YEAR(A1020),MONTH(A1020),1))</f>
        <v/>
      </c>
      <c r="C1020" s="37" t="n"/>
      <c r="D1020" s="42">
        <f>IF(C1020="","",IFERROR(INDEX(Perguntas!$B$2:$B$31,MATCH(C1020,Perguntas!$A$2:$A$31,0)),"ID inválido"))</f>
        <v/>
      </c>
      <c r="E1020" s="42">
        <f>IF(C1020="","",IFERROR(INDEX(Perguntas!$C$2:$C$31,MATCH(C1020,Perguntas!$A$2:$A$31,0)),""))</f>
        <v/>
      </c>
      <c r="F1020" s="37" t="n"/>
      <c r="G1020" s="37" t="n"/>
      <c r="H1020" s="53" t="n"/>
      <c r="I1020" s="53" t="n"/>
      <c r="J1020" s="37" t="n"/>
      <c r="K1020" s="53" t="n"/>
      <c r="L1020" s="53" t="n"/>
      <c r="M1020" s="53" t="n"/>
      <c r="N1020" s="54" t="n"/>
      <c r="O1020" s="55">
        <f>IF(COUNTA(A1020,C1020,F1020,G1020)=0,"",IF(OR(A1020="",C1020="",F1020="",G1020=""),"INCOMPLETO",IF(COUNTIF(Perguntas!$A$2:$A$31,C1020)=0,"ID INVÁLIDO",IF(COUNTIF(Perguntas!$A$22:$A$31,C1020)&gt;0,"EXTRA",IF(INDEX(Perguntas!$C$2:$C$21,MATCH(C1020,Perguntas!$A$2:$A$21,0))="","PERGUNTA VAZIA",IF(COUNTIFS(Plataformas!$A$2:$A$7,F1020,Plataformas!$C$2:$C$7,"Sim")=0,"FORA DO PLANO",IF(COUNTIFS($B$2:B1020,B1020,$C$2:C1020,C1020,$F$2:F1020,F1020)&gt;1,"DUPLICADO","OK")))))))</f>
        <v/>
      </c>
    </row>
    <row r="1021" ht="15" customHeight="1" s="22">
      <c r="A1021" s="38" t="n"/>
      <c r="B1021" s="56">
        <f>IF(A1021="","",DATE(YEAR(A1021),MONTH(A1021),1))</f>
        <v/>
      </c>
      <c r="C1021" s="37" t="n"/>
      <c r="D1021" s="43">
        <f>IF(C1021="","",IFERROR(INDEX(Perguntas!$B$2:$B$31,MATCH(C1021,Perguntas!$A$2:$A$31,0)),"ID inválido"))</f>
        <v/>
      </c>
      <c r="E1021" s="43">
        <f>IF(C1021="","",IFERROR(INDEX(Perguntas!$C$2:$C$31,MATCH(C1021,Perguntas!$A$2:$A$31,0)),""))</f>
        <v/>
      </c>
      <c r="F1021" s="37" t="n"/>
      <c r="G1021" s="37" t="n"/>
      <c r="H1021" s="53" t="n"/>
      <c r="I1021" s="53" t="n"/>
      <c r="J1021" s="37" t="n"/>
      <c r="K1021" s="53" t="n"/>
      <c r="L1021" s="53" t="n"/>
      <c r="M1021" s="53" t="n"/>
      <c r="N1021" s="54" t="n"/>
      <c r="O1021" s="57">
        <f>IF(COUNTA(A1021,C1021,F1021,G1021)=0,"",IF(OR(A1021="",C1021="",F1021="",G1021=""),"INCOMPLETO",IF(COUNTIF(Perguntas!$A$2:$A$31,C1021)=0,"ID INVÁLIDO",IF(COUNTIF(Perguntas!$A$22:$A$31,C1021)&gt;0,"EXTRA",IF(INDEX(Perguntas!$C$2:$C$21,MATCH(C1021,Perguntas!$A$2:$A$21,0))="","PERGUNTA VAZIA",IF(COUNTIFS(Plataformas!$A$2:$A$7,F1021,Plataformas!$C$2:$C$7,"Sim")=0,"FORA DO PLANO",IF(COUNTIFS($B$2:B1021,B1021,$C$2:C1021,C1021,$F$2:F1021,F1021)&gt;1,"DUPLICADO","OK")))))))</f>
        <v/>
      </c>
    </row>
    <row r="1022" ht="15" customHeight="1" s="22">
      <c r="A1022" s="38" t="n"/>
      <c r="B1022" s="52">
        <f>IF(A1022="","",DATE(YEAR(A1022),MONTH(A1022),1))</f>
        <v/>
      </c>
      <c r="C1022" s="37" t="n"/>
      <c r="D1022" s="42">
        <f>IF(C1022="","",IFERROR(INDEX(Perguntas!$B$2:$B$31,MATCH(C1022,Perguntas!$A$2:$A$31,0)),"ID inválido"))</f>
        <v/>
      </c>
      <c r="E1022" s="42">
        <f>IF(C1022="","",IFERROR(INDEX(Perguntas!$C$2:$C$31,MATCH(C1022,Perguntas!$A$2:$A$31,0)),""))</f>
        <v/>
      </c>
      <c r="F1022" s="37" t="n"/>
      <c r="G1022" s="37" t="n"/>
      <c r="H1022" s="53" t="n"/>
      <c r="I1022" s="53" t="n"/>
      <c r="J1022" s="37" t="n"/>
      <c r="K1022" s="53" t="n"/>
      <c r="L1022" s="53" t="n"/>
      <c r="M1022" s="53" t="n"/>
      <c r="N1022" s="54" t="n"/>
      <c r="O1022" s="55">
        <f>IF(COUNTA(A1022,C1022,F1022,G1022)=0,"",IF(OR(A1022="",C1022="",F1022="",G1022=""),"INCOMPLETO",IF(COUNTIF(Perguntas!$A$2:$A$31,C1022)=0,"ID INVÁLIDO",IF(COUNTIF(Perguntas!$A$22:$A$31,C1022)&gt;0,"EXTRA",IF(INDEX(Perguntas!$C$2:$C$21,MATCH(C1022,Perguntas!$A$2:$A$21,0))="","PERGUNTA VAZIA",IF(COUNTIFS(Plataformas!$A$2:$A$7,F1022,Plataformas!$C$2:$C$7,"Sim")=0,"FORA DO PLANO",IF(COUNTIFS($B$2:B1022,B1022,$C$2:C1022,C1022,$F$2:F1022,F1022)&gt;1,"DUPLICADO","OK")))))))</f>
        <v/>
      </c>
    </row>
    <row r="1023" ht="15" customHeight="1" s="22">
      <c r="A1023" s="38" t="n"/>
      <c r="B1023" s="56">
        <f>IF(A1023="","",DATE(YEAR(A1023),MONTH(A1023),1))</f>
        <v/>
      </c>
      <c r="C1023" s="37" t="n"/>
      <c r="D1023" s="43">
        <f>IF(C1023="","",IFERROR(INDEX(Perguntas!$B$2:$B$31,MATCH(C1023,Perguntas!$A$2:$A$31,0)),"ID inválido"))</f>
        <v/>
      </c>
      <c r="E1023" s="43">
        <f>IF(C1023="","",IFERROR(INDEX(Perguntas!$C$2:$C$31,MATCH(C1023,Perguntas!$A$2:$A$31,0)),""))</f>
        <v/>
      </c>
      <c r="F1023" s="37" t="n"/>
      <c r="G1023" s="37" t="n"/>
      <c r="H1023" s="53" t="n"/>
      <c r="I1023" s="53" t="n"/>
      <c r="J1023" s="37" t="n"/>
      <c r="K1023" s="53" t="n"/>
      <c r="L1023" s="53" t="n"/>
      <c r="M1023" s="53" t="n"/>
      <c r="N1023" s="54" t="n"/>
      <c r="O1023" s="57">
        <f>IF(COUNTA(A1023,C1023,F1023,G1023)=0,"",IF(OR(A1023="",C1023="",F1023="",G1023=""),"INCOMPLETO",IF(COUNTIF(Perguntas!$A$2:$A$31,C1023)=0,"ID INVÁLIDO",IF(COUNTIF(Perguntas!$A$22:$A$31,C1023)&gt;0,"EXTRA",IF(INDEX(Perguntas!$C$2:$C$21,MATCH(C1023,Perguntas!$A$2:$A$21,0))="","PERGUNTA VAZIA",IF(COUNTIFS(Plataformas!$A$2:$A$7,F1023,Plataformas!$C$2:$C$7,"Sim")=0,"FORA DO PLANO",IF(COUNTIFS($B$2:B1023,B1023,$C$2:C1023,C1023,$F$2:F1023,F1023)&gt;1,"DUPLICADO","OK")))))))</f>
        <v/>
      </c>
    </row>
    <row r="1024" ht="15" customHeight="1" s="22">
      <c r="A1024" s="38" t="n"/>
      <c r="B1024" s="52">
        <f>IF(A1024="","",DATE(YEAR(A1024),MONTH(A1024),1))</f>
        <v/>
      </c>
      <c r="C1024" s="37" t="n"/>
      <c r="D1024" s="42">
        <f>IF(C1024="","",IFERROR(INDEX(Perguntas!$B$2:$B$31,MATCH(C1024,Perguntas!$A$2:$A$31,0)),"ID inválido"))</f>
        <v/>
      </c>
      <c r="E1024" s="42">
        <f>IF(C1024="","",IFERROR(INDEX(Perguntas!$C$2:$C$31,MATCH(C1024,Perguntas!$A$2:$A$31,0)),""))</f>
        <v/>
      </c>
      <c r="F1024" s="37" t="n"/>
      <c r="G1024" s="37" t="n"/>
      <c r="H1024" s="53" t="n"/>
      <c r="I1024" s="53" t="n"/>
      <c r="J1024" s="37" t="n"/>
      <c r="K1024" s="53" t="n"/>
      <c r="L1024" s="53" t="n"/>
      <c r="M1024" s="53" t="n"/>
      <c r="N1024" s="54" t="n"/>
      <c r="O1024" s="55">
        <f>IF(COUNTA(A1024,C1024,F1024,G1024)=0,"",IF(OR(A1024="",C1024="",F1024="",G1024=""),"INCOMPLETO",IF(COUNTIF(Perguntas!$A$2:$A$31,C1024)=0,"ID INVÁLIDO",IF(COUNTIF(Perguntas!$A$22:$A$31,C1024)&gt;0,"EXTRA",IF(INDEX(Perguntas!$C$2:$C$21,MATCH(C1024,Perguntas!$A$2:$A$21,0))="","PERGUNTA VAZIA",IF(COUNTIFS(Plataformas!$A$2:$A$7,F1024,Plataformas!$C$2:$C$7,"Sim")=0,"FORA DO PLANO",IF(COUNTIFS($B$2:B1024,B1024,$C$2:C1024,C1024,$F$2:F1024,F1024)&gt;1,"DUPLICADO","OK")))))))</f>
        <v/>
      </c>
    </row>
    <row r="1025" ht="15" customHeight="1" s="22">
      <c r="A1025" s="38" t="n"/>
      <c r="B1025" s="56">
        <f>IF(A1025="","",DATE(YEAR(A1025),MONTH(A1025),1))</f>
        <v/>
      </c>
      <c r="C1025" s="37" t="n"/>
      <c r="D1025" s="43">
        <f>IF(C1025="","",IFERROR(INDEX(Perguntas!$B$2:$B$31,MATCH(C1025,Perguntas!$A$2:$A$31,0)),"ID inválido"))</f>
        <v/>
      </c>
      <c r="E1025" s="43">
        <f>IF(C1025="","",IFERROR(INDEX(Perguntas!$C$2:$C$31,MATCH(C1025,Perguntas!$A$2:$A$31,0)),""))</f>
        <v/>
      </c>
      <c r="F1025" s="37" t="n"/>
      <c r="G1025" s="37" t="n"/>
      <c r="H1025" s="53" t="n"/>
      <c r="I1025" s="53" t="n"/>
      <c r="J1025" s="37" t="n"/>
      <c r="K1025" s="53" t="n"/>
      <c r="L1025" s="53" t="n"/>
      <c r="M1025" s="53" t="n"/>
      <c r="N1025" s="54" t="n"/>
      <c r="O1025" s="57">
        <f>IF(COUNTA(A1025,C1025,F1025,G1025)=0,"",IF(OR(A1025="",C1025="",F1025="",G1025=""),"INCOMPLETO",IF(COUNTIF(Perguntas!$A$2:$A$31,C1025)=0,"ID INVÁLIDO",IF(COUNTIF(Perguntas!$A$22:$A$31,C1025)&gt;0,"EXTRA",IF(INDEX(Perguntas!$C$2:$C$21,MATCH(C1025,Perguntas!$A$2:$A$21,0))="","PERGUNTA VAZIA",IF(COUNTIFS(Plataformas!$A$2:$A$7,F1025,Plataformas!$C$2:$C$7,"Sim")=0,"FORA DO PLANO",IF(COUNTIFS($B$2:B1025,B1025,$C$2:C1025,C1025,$F$2:F1025,F1025)&gt;1,"DUPLICADO","OK")))))))</f>
        <v/>
      </c>
    </row>
    <row r="1026" ht="15" customHeight="1" s="22">
      <c r="A1026" s="38" t="n"/>
      <c r="B1026" s="52">
        <f>IF(A1026="","",DATE(YEAR(A1026),MONTH(A1026),1))</f>
        <v/>
      </c>
      <c r="C1026" s="37" t="n"/>
      <c r="D1026" s="42">
        <f>IF(C1026="","",IFERROR(INDEX(Perguntas!$B$2:$B$31,MATCH(C1026,Perguntas!$A$2:$A$31,0)),"ID inválido"))</f>
        <v/>
      </c>
      <c r="E1026" s="42">
        <f>IF(C1026="","",IFERROR(INDEX(Perguntas!$C$2:$C$31,MATCH(C1026,Perguntas!$A$2:$A$31,0)),""))</f>
        <v/>
      </c>
      <c r="F1026" s="37" t="n"/>
      <c r="G1026" s="37" t="n"/>
      <c r="H1026" s="53" t="n"/>
      <c r="I1026" s="53" t="n"/>
      <c r="J1026" s="37" t="n"/>
      <c r="K1026" s="53" t="n"/>
      <c r="L1026" s="53" t="n"/>
      <c r="M1026" s="53" t="n"/>
      <c r="N1026" s="54" t="n"/>
      <c r="O1026" s="55">
        <f>IF(COUNTA(A1026,C1026,F1026,G1026)=0,"",IF(OR(A1026="",C1026="",F1026="",G1026=""),"INCOMPLETO",IF(COUNTIF(Perguntas!$A$2:$A$31,C1026)=0,"ID INVÁLIDO",IF(COUNTIF(Perguntas!$A$22:$A$31,C1026)&gt;0,"EXTRA",IF(INDEX(Perguntas!$C$2:$C$21,MATCH(C1026,Perguntas!$A$2:$A$21,0))="","PERGUNTA VAZIA",IF(COUNTIFS(Plataformas!$A$2:$A$7,F1026,Plataformas!$C$2:$C$7,"Sim")=0,"FORA DO PLANO",IF(COUNTIFS($B$2:B1026,B1026,$C$2:C1026,C1026,$F$2:F1026,F1026)&gt;1,"DUPLICADO","OK")))))))</f>
        <v/>
      </c>
    </row>
    <row r="1027" ht="15" customHeight="1" s="22">
      <c r="A1027" s="38" t="n"/>
      <c r="B1027" s="56">
        <f>IF(A1027="","",DATE(YEAR(A1027),MONTH(A1027),1))</f>
        <v/>
      </c>
      <c r="C1027" s="37" t="n"/>
      <c r="D1027" s="43">
        <f>IF(C1027="","",IFERROR(INDEX(Perguntas!$B$2:$B$31,MATCH(C1027,Perguntas!$A$2:$A$31,0)),"ID inválido"))</f>
        <v/>
      </c>
      <c r="E1027" s="43">
        <f>IF(C1027="","",IFERROR(INDEX(Perguntas!$C$2:$C$31,MATCH(C1027,Perguntas!$A$2:$A$31,0)),""))</f>
        <v/>
      </c>
      <c r="F1027" s="37" t="n"/>
      <c r="G1027" s="37" t="n"/>
      <c r="H1027" s="53" t="n"/>
      <c r="I1027" s="53" t="n"/>
      <c r="J1027" s="37" t="n"/>
      <c r="K1027" s="53" t="n"/>
      <c r="L1027" s="53" t="n"/>
      <c r="M1027" s="53" t="n"/>
      <c r="N1027" s="54" t="n"/>
      <c r="O1027" s="57">
        <f>IF(COUNTA(A1027,C1027,F1027,G1027)=0,"",IF(OR(A1027="",C1027="",F1027="",G1027=""),"INCOMPLETO",IF(COUNTIF(Perguntas!$A$2:$A$31,C1027)=0,"ID INVÁLIDO",IF(COUNTIF(Perguntas!$A$22:$A$31,C1027)&gt;0,"EXTRA",IF(INDEX(Perguntas!$C$2:$C$21,MATCH(C1027,Perguntas!$A$2:$A$21,0))="","PERGUNTA VAZIA",IF(COUNTIFS(Plataformas!$A$2:$A$7,F1027,Plataformas!$C$2:$C$7,"Sim")=0,"FORA DO PLANO",IF(COUNTIFS($B$2:B1027,B1027,$C$2:C1027,C1027,$F$2:F1027,F1027)&gt;1,"DUPLICADO","OK")))))))</f>
        <v/>
      </c>
    </row>
    <row r="1028" ht="15" customHeight="1" s="22">
      <c r="A1028" s="38" t="n"/>
      <c r="B1028" s="52">
        <f>IF(A1028="","",DATE(YEAR(A1028),MONTH(A1028),1))</f>
        <v/>
      </c>
      <c r="C1028" s="37" t="n"/>
      <c r="D1028" s="42">
        <f>IF(C1028="","",IFERROR(INDEX(Perguntas!$B$2:$B$31,MATCH(C1028,Perguntas!$A$2:$A$31,0)),"ID inválido"))</f>
        <v/>
      </c>
      <c r="E1028" s="42">
        <f>IF(C1028="","",IFERROR(INDEX(Perguntas!$C$2:$C$31,MATCH(C1028,Perguntas!$A$2:$A$31,0)),""))</f>
        <v/>
      </c>
      <c r="F1028" s="37" t="n"/>
      <c r="G1028" s="37" t="n"/>
      <c r="H1028" s="53" t="n"/>
      <c r="I1028" s="53" t="n"/>
      <c r="J1028" s="37" t="n"/>
      <c r="K1028" s="53" t="n"/>
      <c r="L1028" s="53" t="n"/>
      <c r="M1028" s="53" t="n"/>
      <c r="N1028" s="54" t="n"/>
      <c r="O1028" s="55">
        <f>IF(COUNTA(A1028,C1028,F1028,G1028)=0,"",IF(OR(A1028="",C1028="",F1028="",G1028=""),"INCOMPLETO",IF(COUNTIF(Perguntas!$A$2:$A$31,C1028)=0,"ID INVÁLIDO",IF(COUNTIF(Perguntas!$A$22:$A$31,C1028)&gt;0,"EXTRA",IF(INDEX(Perguntas!$C$2:$C$21,MATCH(C1028,Perguntas!$A$2:$A$21,0))="","PERGUNTA VAZIA",IF(COUNTIFS(Plataformas!$A$2:$A$7,F1028,Plataformas!$C$2:$C$7,"Sim")=0,"FORA DO PLANO",IF(COUNTIFS($B$2:B1028,B1028,$C$2:C1028,C1028,$F$2:F1028,F1028)&gt;1,"DUPLICADO","OK")))))))</f>
        <v/>
      </c>
    </row>
    <row r="1029" ht="15" customHeight="1" s="22">
      <c r="A1029" s="38" t="n"/>
      <c r="B1029" s="56">
        <f>IF(A1029="","",DATE(YEAR(A1029),MONTH(A1029),1))</f>
        <v/>
      </c>
      <c r="C1029" s="37" t="n"/>
      <c r="D1029" s="43">
        <f>IF(C1029="","",IFERROR(INDEX(Perguntas!$B$2:$B$31,MATCH(C1029,Perguntas!$A$2:$A$31,0)),"ID inválido"))</f>
        <v/>
      </c>
      <c r="E1029" s="43">
        <f>IF(C1029="","",IFERROR(INDEX(Perguntas!$C$2:$C$31,MATCH(C1029,Perguntas!$A$2:$A$31,0)),""))</f>
        <v/>
      </c>
      <c r="F1029" s="37" t="n"/>
      <c r="G1029" s="37" t="n"/>
      <c r="H1029" s="53" t="n"/>
      <c r="I1029" s="53" t="n"/>
      <c r="J1029" s="37" t="n"/>
      <c r="K1029" s="53" t="n"/>
      <c r="L1029" s="53" t="n"/>
      <c r="M1029" s="53" t="n"/>
      <c r="N1029" s="54" t="n"/>
      <c r="O1029" s="57">
        <f>IF(COUNTA(A1029,C1029,F1029,G1029)=0,"",IF(OR(A1029="",C1029="",F1029="",G1029=""),"INCOMPLETO",IF(COUNTIF(Perguntas!$A$2:$A$31,C1029)=0,"ID INVÁLIDO",IF(COUNTIF(Perguntas!$A$22:$A$31,C1029)&gt;0,"EXTRA",IF(INDEX(Perguntas!$C$2:$C$21,MATCH(C1029,Perguntas!$A$2:$A$21,0))="","PERGUNTA VAZIA",IF(COUNTIFS(Plataformas!$A$2:$A$7,F1029,Plataformas!$C$2:$C$7,"Sim")=0,"FORA DO PLANO",IF(COUNTIFS($B$2:B1029,B1029,$C$2:C1029,C1029,$F$2:F1029,F1029)&gt;1,"DUPLICADO","OK")))))))</f>
        <v/>
      </c>
    </row>
    <row r="1030" ht="15" customHeight="1" s="22">
      <c r="A1030" s="38" t="n"/>
      <c r="B1030" s="52">
        <f>IF(A1030="","",DATE(YEAR(A1030),MONTH(A1030),1))</f>
        <v/>
      </c>
      <c r="C1030" s="37" t="n"/>
      <c r="D1030" s="42">
        <f>IF(C1030="","",IFERROR(INDEX(Perguntas!$B$2:$B$31,MATCH(C1030,Perguntas!$A$2:$A$31,0)),"ID inválido"))</f>
        <v/>
      </c>
      <c r="E1030" s="42">
        <f>IF(C1030="","",IFERROR(INDEX(Perguntas!$C$2:$C$31,MATCH(C1030,Perguntas!$A$2:$A$31,0)),""))</f>
        <v/>
      </c>
      <c r="F1030" s="37" t="n"/>
      <c r="G1030" s="37" t="n"/>
      <c r="H1030" s="53" t="n"/>
      <c r="I1030" s="53" t="n"/>
      <c r="J1030" s="37" t="n"/>
      <c r="K1030" s="53" t="n"/>
      <c r="L1030" s="53" t="n"/>
      <c r="M1030" s="53" t="n"/>
      <c r="N1030" s="54" t="n"/>
      <c r="O1030" s="55">
        <f>IF(COUNTA(A1030,C1030,F1030,G1030)=0,"",IF(OR(A1030="",C1030="",F1030="",G1030=""),"INCOMPLETO",IF(COUNTIF(Perguntas!$A$2:$A$31,C1030)=0,"ID INVÁLIDO",IF(COUNTIF(Perguntas!$A$22:$A$31,C1030)&gt;0,"EXTRA",IF(INDEX(Perguntas!$C$2:$C$21,MATCH(C1030,Perguntas!$A$2:$A$21,0))="","PERGUNTA VAZIA",IF(COUNTIFS(Plataformas!$A$2:$A$7,F1030,Plataformas!$C$2:$C$7,"Sim")=0,"FORA DO PLANO",IF(COUNTIFS($B$2:B1030,B1030,$C$2:C1030,C1030,$F$2:F1030,F1030)&gt;1,"DUPLICADO","OK")))))))</f>
        <v/>
      </c>
    </row>
    <row r="1031" ht="15" customHeight="1" s="22">
      <c r="A1031" s="38" t="n"/>
      <c r="B1031" s="56">
        <f>IF(A1031="","",DATE(YEAR(A1031),MONTH(A1031),1))</f>
        <v/>
      </c>
      <c r="C1031" s="37" t="n"/>
      <c r="D1031" s="43">
        <f>IF(C1031="","",IFERROR(INDEX(Perguntas!$B$2:$B$31,MATCH(C1031,Perguntas!$A$2:$A$31,0)),"ID inválido"))</f>
        <v/>
      </c>
      <c r="E1031" s="43">
        <f>IF(C1031="","",IFERROR(INDEX(Perguntas!$C$2:$C$31,MATCH(C1031,Perguntas!$A$2:$A$31,0)),""))</f>
        <v/>
      </c>
      <c r="F1031" s="37" t="n"/>
      <c r="G1031" s="37" t="n"/>
      <c r="H1031" s="53" t="n"/>
      <c r="I1031" s="53" t="n"/>
      <c r="J1031" s="37" t="n"/>
      <c r="K1031" s="53" t="n"/>
      <c r="L1031" s="53" t="n"/>
      <c r="M1031" s="53" t="n"/>
      <c r="N1031" s="54" t="n"/>
      <c r="O1031" s="57">
        <f>IF(COUNTA(A1031,C1031,F1031,G1031)=0,"",IF(OR(A1031="",C1031="",F1031="",G1031=""),"INCOMPLETO",IF(COUNTIF(Perguntas!$A$2:$A$31,C1031)=0,"ID INVÁLIDO",IF(COUNTIF(Perguntas!$A$22:$A$31,C1031)&gt;0,"EXTRA",IF(INDEX(Perguntas!$C$2:$C$21,MATCH(C1031,Perguntas!$A$2:$A$21,0))="","PERGUNTA VAZIA",IF(COUNTIFS(Plataformas!$A$2:$A$7,F1031,Plataformas!$C$2:$C$7,"Sim")=0,"FORA DO PLANO",IF(COUNTIFS($B$2:B1031,B1031,$C$2:C1031,C1031,$F$2:F1031,F1031)&gt;1,"DUPLICADO","OK")))))))</f>
        <v/>
      </c>
    </row>
    <row r="1032" ht="15" customHeight="1" s="22">
      <c r="A1032" s="38" t="n"/>
      <c r="B1032" s="52">
        <f>IF(A1032="","",DATE(YEAR(A1032),MONTH(A1032),1))</f>
        <v/>
      </c>
      <c r="C1032" s="37" t="n"/>
      <c r="D1032" s="42">
        <f>IF(C1032="","",IFERROR(INDEX(Perguntas!$B$2:$B$31,MATCH(C1032,Perguntas!$A$2:$A$31,0)),"ID inválido"))</f>
        <v/>
      </c>
      <c r="E1032" s="42">
        <f>IF(C1032="","",IFERROR(INDEX(Perguntas!$C$2:$C$31,MATCH(C1032,Perguntas!$A$2:$A$31,0)),""))</f>
        <v/>
      </c>
      <c r="F1032" s="37" t="n"/>
      <c r="G1032" s="37" t="n"/>
      <c r="H1032" s="53" t="n"/>
      <c r="I1032" s="53" t="n"/>
      <c r="J1032" s="37" t="n"/>
      <c r="K1032" s="53" t="n"/>
      <c r="L1032" s="53" t="n"/>
      <c r="M1032" s="53" t="n"/>
      <c r="N1032" s="54" t="n"/>
      <c r="O1032" s="55">
        <f>IF(COUNTA(A1032,C1032,F1032,G1032)=0,"",IF(OR(A1032="",C1032="",F1032="",G1032=""),"INCOMPLETO",IF(COUNTIF(Perguntas!$A$2:$A$31,C1032)=0,"ID INVÁLIDO",IF(COUNTIF(Perguntas!$A$22:$A$31,C1032)&gt;0,"EXTRA",IF(INDEX(Perguntas!$C$2:$C$21,MATCH(C1032,Perguntas!$A$2:$A$21,0))="","PERGUNTA VAZIA",IF(COUNTIFS(Plataformas!$A$2:$A$7,F1032,Plataformas!$C$2:$C$7,"Sim")=0,"FORA DO PLANO",IF(COUNTIFS($B$2:B1032,B1032,$C$2:C1032,C1032,$F$2:F1032,F1032)&gt;1,"DUPLICADO","OK")))))))</f>
        <v/>
      </c>
    </row>
    <row r="1033" ht="15" customHeight="1" s="22">
      <c r="A1033" s="38" t="n"/>
      <c r="B1033" s="56">
        <f>IF(A1033="","",DATE(YEAR(A1033),MONTH(A1033),1))</f>
        <v/>
      </c>
      <c r="C1033" s="37" t="n"/>
      <c r="D1033" s="43">
        <f>IF(C1033="","",IFERROR(INDEX(Perguntas!$B$2:$B$31,MATCH(C1033,Perguntas!$A$2:$A$31,0)),"ID inválido"))</f>
        <v/>
      </c>
      <c r="E1033" s="43">
        <f>IF(C1033="","",IFERROR(INDEX(Perguntas!$C$2:$C$31,MATCH(C1033,Perguntas!$A$2:$A$31,0)),""))</f>
        <v/>
      </c>
      <c r="F1033" s="37" t="n"/>
      <c r="G1033" s="37" t="n"/>
      <c r="H1033" s="53" t="n"/>
      <c r="I1033" s="53" t="n"/>
      <c r="J1033" s="37" t="n"/>
      <c r="K1033" s="53" t="n"/>
      <c r="L1033" s="53" t="n"/>
      <c r="M1033" s="53" t="n"/>
      <c r="N1033" s="54" t="n"/>
      <c r="O1033" s="57">
        <f>IF(COUNTA(A1033,C1033,F1033,G1033)=0,"",IF(OR(A1033="",C1033="",F1033="",G1033=""),"INCOMPLETO",IF(COUNTIF(Perguntas!$A$2:$A$31,C1033)=0,"ID INVÁLIDO",IF(COUNTIF(Perguntas!$A$22:$A$31,C1033)&gt;0,"EXTRA",IF(INDEX(Perguntas!$C$2:$C$21,MATCH(C1033,Perguntas!$A$2:$A$21,0))="","PERGUNTA VAZIA",IF(COUNTIFS(Plataformas!$A$2:$A$7,F1033,Plataformas!$C$2:$C$7,"Sim")=0,"FORA DO PLANO",IF(COUNTIFS($B$2:B1033,B1033,$C$2:C1033,C1033,$F$2:F1033,F1033)&gt;1,"DUPLICADO","OK")))))))</f>
        <v/>
      </c>
    </row>
    <row r="1034" ht="15" customHeight="1" s="22">
      <c r="A1034" s="38" t="n"/>
      <c r="B1034" s="52">
        <f>IF(A1034="","",DATE(YEAR(A1034),MONTH(A1034),1))</f>
        <v/>
      </c>
      <c r="C1034" s="37" t="n"/>
      <c r="D1034" s="42">
        <f>IF(C1034="","",IFERROR(INDEX(Perguntas!$B$2:$B$31,MATCH(C1034,Perguntas!$A$2:$A$31,0)),"ID inválido"))</f>
        <v/>
      </c>
      <c r="E1034" s="42">
        <f>IF(C1034="","",IFERROR(INDEX(Perguntas!$C$2:$C$31,MATCH(C1034,Perguntas!$A$2:$A$31,0)),""))</f>
        <v/>
      </c>
      <c r="F1034" s="37" t="n"/>
      <c r="G1034" s="37" t="n"/>
      <c r="H1034" s="53" t="n"/>
      <c r="I1034" s="53" t="n"/>
      <c r="J1034" s="37" t="n"/>
      <c r="K1034" s="53" t="n"/>
      <c r="L1034" s="53" t="n"/>
      <c r="M1034" s="53" t="n"/>
      <c r="N1034" s="54" t="n"/>
      <c r="O1034" s="55">
        <f>IF(COUNTA(A1034,C1034,F1034,G1034)=0,"",IF(OR(A1034="",C1034="",F1034="",G1034=""),"INCOMPLETO",IF(COUNTIF(Perguntas!$A$2:$A$31,C1034)=0,"ID INVÁLIDO",IF(COUNTIF(Perguntas!$A$22:$A$31,C1034)&gt;0,"EXTRA",IF(INDEX(Perguntas!$C$2:$C$21,MATCH(C1034,Perguntas!$A$2:$A$21,0))="","PERGUNTA VAZIA",IF(COUNTIFS(Plataformas!$A$2:$A$7,F1034,Plataformas!$C$2:$C$7,"Sim")=0,"FORA DO PLANO",IF(COUNTIFS($B$2:B1034,B1034,$C$2:C1034,C1034,$F$2:F1034,F1034)&gt;1,"DUPLICADO","OK")))))))</f>
        <v/>
      </c>
    </row>
    <row r="1035" ht="15" customHeight="1" s="22">
      <c r="A1035" s="38" t="n"/>
      <c r="B1035" s="56">
        <f>IF(A1035="","",DATE(YEAR(A1035),MONTH(A1035),1))</f>
        <v/>
      </c>
      <c r="C1035" s="37" t="n"/>
      <c r="D1035" s="43">
        <f>IF(C1035="","",IFERROR(INDEX(Perguntas!$B$2:$B$31,MATCH(C1035,Perguntas!$A$2:$A$31,0)),"ID inválido"))</f>
        <v/>
      </c>
      <c r="E1035" s="43">
        <f>IF(C1035="","",IFERROR(INDEX(Perguntas!$C$2:$C$31,MATCH(C1035,Perguntas!$A$2:$A$31,0)),""))</f>
        <v/>
      </c>
      <c r="F1035" s="37" t="n"/>
      <c r="G1035" s="37" t="n"/>
      <c r="H1035" s="53" t="n"/>
      <c r="I1035" s="53" t="n"/>
      <c r="J1035" s="37" t="n"/>
      <c r="K1035" s="53" t="n"/>
      <c r="L1035" s="53" t="n"/>
      <c r="M1035" s="53" t="n"/>
      <c r="N1035" s="54" t="n"/>
      <c r="O1035" s="57">
        <f>IF(COUNTA(A1035,C1035,F1035,G1035)=0,"",IF(OR(A1035="",C1035="",F1035="",G1035=""),"INCOMPLETO",IF(COUNTIF(Perguntas!$A$2:$A$31,C1035)=0,"ID INVÁLIDO",IF(COUNTIF(Perguntas!$A$22:$A$31,C1035)&gt;0,"EXTRA",IF(INDEX(Perguntas!$C$2:$C$21,MATCH(C1035,Perguntas!$A$2:$A$21,0))="","PERGUNTA VAZIA",IF(COUNTIFS(Plataformas!$A$2:$A$7,F1035,Plataformas!$C$2:$C$7,"Sim")=0,"FORA DO PLANO",IF(COUNTIFS($B$2:B1035,B1035,$C$2:C1035,C1035,$F$2:F1035,F1035)&gt;1,"DUPLICADO","OK")))))))</f>
        <v/>
      </c>
    </row>
    <row r="1036" ht="15" customHeight="1" s="22">
      <c r="A1036" s="38" t="n"/>
      <c r="B1036" s="52">
        <f>IF(A1036="","",DATE(YEAR(A1036),MONTH(A1036),1))</f>
        <v/>
      </c>
      <c r="C1036" s="37" t="n"/>
      <c r="D1036" s="42">
        <f>IF(C1036="","",IFERROR(INDEX(Perguntas!$B$2:$B$31,MATCH(C1036,Perguntas!$A$2:$A$31,0)),"ID inválido"))</f>
        <v/>
      </c>
      <c r="E1036" s="42">
        <f>IF(C1036="","",IFERROR(INDEX(Perguntas!$C$2:$C$31,MATCH(C1036,Perguntas!$A$2:$A$31,0)),""))</f>
        <v/>
      </c>
      <c r="F1036" s="37" t="n"/>
      <c r="G1036" s="37" t="n"/>
      <c r="H1036" s="53" t="n"/>
      <c r="I1036" s="53" t="n"/>
      <c r="J1036" s="37" t="n"/>
      <c r="K1036" s="53" t="n"/>
      <c r="L1036" s="53" t="n"/>
      <c r="M1036" s="53" t="n"/>
      <c r="N1036" s="54" t="n"/>
      <c r="O1036" s="55">
        <f>IF(COUNTA(A1036,C1036,F1036,G1036)=0,"",IF(OR(A1036="",C1036="",F1036="",G1036=""),"INCOMPLETO",IF(COUNTIF(Perguntas!$A$2:$A$31,C1036)=0,"ID INVÁLIDO",IF(COUNTIF(Perguntas!$A$22:$A$31,C1036)&gt;0,"EXTRA",IF(INDEX(Perguntas!$C$2:$C$21,MATCH(C1036,Perguntas!$A$2:$A$21,0))="","PERGUNTA VAZIA",IF(COUNTIFS(Plataformas!$A$2:$A$7,F1036,Plataformas!$C$2:$C$7,"Sim")=0,"FORA DO PLANO",IF(COUNTIFS($B$2:B1036,B1036,$C$2:C1036,C1036,$F$2:F1036,F1036)&gt;1,"DUPLICADO","OK")))))))</f>
        <v/>
      </c>
    </row>
    <row r="1037" ht="15" customHeight="1" s="22">
      <c r="A1037" s="38" t="n"/>
      <c r="B1037" s="56">
        <f>IF(A1037="","",DATE(YEAR(A1037),MONTH(A1037),1))</f>
        <v/>
      </c>
      <c r="C1037" s="37" t="n"/>
      <c r="D1037" s="43">
        <f>IF(C1037="","",IFERROR(INDEX(Perguntas!$B$2:$B$31,MATCH(C1037,Perguntas!$A$2:$A$31,0)),"ID inválido"))</f>
        <v/>
      </c>
      <c r="E1037" s="43">
        <f>IF(C1037="","",IFERROR(INDEX(Perguntas!$C$2:$C$31,MATCH(C1037,Perguntas!$A$2:$A$31,0)),""))</f>
        <v/>
      </c>
      <c r="F1037" s="37" t="n"/>
      <c r="G1037" s="37" t="n"/>
      <c r="H1037" s="53" t="n"/>
      <c r="I1037" s="53" t="n"/>
      <c r="J1037" s="37" t="n"/>
      <c r="K1037" s="53" t="n"/>
      <c r="L1037" s="53" t="n"/>
      <c r="M1037" s="53" t="n"/>
      <c r="N1037" s="54" t="n"/>
      <c r="O1037" s="57">
        <f>IF(COUNTA(A1037,C1037,F1037,G1037)=0,"",IF(OR(A1037="",C1037="",F1037="",G1037=""),"INCOMPLETO",IF(COUNTIF(Perguntas!$A$2:$A$31,C1037)=0,"ID INVÁLIDO",IF(COUNTIF(Perguntas!$A$22:$A$31,C1037)&gt;0,"EXTRA",IF(INDEX(Perguntas!$C$2:$C$21,MATCH(C1037,Perguntas!$A$2:$A$21,0))="","PERGUNTA VAZIA",IF(COUNTIFS(Plataformas!$A$2:$A$7,F1037,Plataformas!$C$2:$C$7,"Sim")=0,"FORA DO PLANO",IF(COUNTIFS($B$2:B1037,B1037,$C$2:C1037,C1037,$F$2:F1037,F1037)&gt;1,"DUPLICADO","OK")))))))</f>
        <v/>
      </c>
    </row>
    <row r="1038" ht="15" customHeight="1" s="22">
      <c r="A1038" s="38" t="n"/>
      <c r="B1038" s="52">
        <f>IF(A1038="","",DATE(YEAR(A1038),MONTH(A1038),1))</f>
        <v/>
      </c>
      <c r="C1038" s="37" t="n"/>
      <c r="D1038" s="42">
        <f>IF(C1038="","",IFERROR(INDEX(Perguntas!$B$2:$B$31,MATCH(C1038,Perguntas!$A$2:$A$31,0)),"ID inválido"))</f>
        <v/>
      </c>
      <c r="E1038" s="42">
        <f>IF(C1038="","",IFERROR(INDEX(Perguntas!$C$2:$C$31,MATCH(C1038,Perguntas!$A$2:$A$31,0)),""))</f>
        <v/>
      </c>
      <c r="F1038" s="37" t="n"/>
      <c r="G1038" s="37" t="n"/>
      <c r="H1038" s="53" t="n"/>
      <c r="I1038" s="53" t="n"/>
      <c r="J1038" s="37" t="n"/>
      <c r="K1038" s="53" t="n"/>
      <c r="L1038" s="53" t="n"/>
      <c r="M1038" s="53" t="n"/>
      <c r="N1038" s="54" t="n"/>
      <c r="O1038" s="55">
        <f>IF(COUNTA(A1038,C1038,F1038,G1038)=0,"",IF(OR(A1038="",C1038="",F1038="",G1038=""),"INCOMPLETO",IF(COUNTIF(Perguntas!$A$2:$A$31,C1038)=0,"ID INVÁLIDO",IF(COUNTIF(Perguntas!$A$22:$A$31,C1038)&gt;0,"EXTRA",IF(INDEX(Perguntas!$C$2:$C$21,MATCH(C1038,Perguntas!$A$2:$A$21,0))="","PERGUNTA VAZIA",IF(COUNTIFS(Plataformas!$A$2:$A$7,F1038,Plataformas!$C$2:$C$7,"Sim")=0,"FORA DO PLANO",IF(COUNTIFS($B$2:B1038,B1038,$C$2:C1038,C1038,$F$2:F1038,F1038)&gt;1,"DUPLICADO","OK")))))))</f>
        <v/>
      </c>
    </row>
    <row r="1039" ht="15" customHeight="1" s="22">
      <c r="A1039" s="38" t="n"/>
      <c r="B1039" s="56">
        <f>IF(A1039="","",DATE(YEAR(A1039),MONTH(A1039),1))</f>
        <v/>
      </c>
      <c r="C1039" s="37" t="n"/>
      <c r="D1039" s="43">
        <f>IF(C1039="","",IFERROR(INDEX(Perguntas!$B$2:$B$31,MATCH(C1039,Perguntas!$A$2:$A$31,0)),"ID inválido"))</f>
        <v/>
      </c>
      <c r="E1039" s="43">
        <f>IF(C1039="","",IFERROR(INDEX(Perguntas!$C$2:$C$31,MATCH(C1039,Perguntas!$A$2:$A$31,0)),""))</f>
        <v/>
      </c>
      <c r="F1039" s="37" t="n"/>
      <c r="G1039" s="37" t="n"/>
      <c r="H1039" s="53" t="n"/>
      <c r="I1039" s="53" t="n"/>
      <c r="J1039" s="37" t="n"/>
      <c r="K1039" s="53" t="n"/>
      <c r="L1039" s="53" t="n"/>
      <c r="M1039" s="53" t="n"/>
      <c r="N1039" s="54" t="n"/>
      <c r="O1039" s="57">
        <f>IF(COUNTA(A1039,C1039,F1039,G1039)=0,"",IF(OR(A1039="",C1039="",F1039="",G1039=""),"INCOMPLETO",IF(COUNTIF(Perguntas!$A$2:$A$31,C1039)=0,"ID INVÁLIDO",IF(COUNTIF(Perguntas!$A$22:$A$31,C1039)&gt;0,"EXTRA",IF(INDEX(Perguntas!$C$2:$C$21,MATCH(C1039,Perguntas!$A$2:$A$21,0))="","PERGUNTA VAZIA",IF(COUNTIFS(Plataformas!$A$2:$A$7,F1039,Plataformas!$C$2:$C$7,"Sim")=0,"FORA DO PLANO",IF(COUNTIFS($B$2:B1039,B1039,$C$2:C1039,C1039,$F$2:F1039,F1039)&gt;1,"DUPLICADO","OK")))))))</f>
        <v/>
      </c>
    </row>
    <row r="1040" ht="15" customHeight="1" s="22">
      <c r="A1040" s="38" t="n"/>
      <c r="B1040" s="52">
        <f>IF(A1040="","",DATE(YEAR(A1040),MONTH(A1040),1))</f>
        <v/>
      </c>
      <c r="C1040" s="37" t="n"/>
      <c r="D1040" s="42">
        <f>IF(C1040="","",IFERROR(INDEX(Perguntas!$B$2:$B$31,MATCH(C1040,Perguntas!$A$2:$A$31,0)),"ID inválido"))</f>
        <v/>
      </c>
      <c r="E1040" s="42">
        <f>IF(C1040="","",IFERROR(INDEX(Perguntas!$C$2:$C$31,MATCH(C1040,Perguntas!$A$2:$A$31,0)),""))</f>
        <v/>
      </c>
      <c r="F1040" s="37" t="n"/>
      <c r="G1040" s="37" t="n"/>
      <c r="H1040" s="53" t="n"/>
      <c r="I1040" s="53" t="n"/>
      <c r="J1040" s="37" t="n"/>
      <c r="K1040" s="53" t="n"/>
      <c r="L1040" s="53" t="n"/>
      <c r="M1040" s="53" t="n"/>
      <c r="N1040" s="54" t="n"/>
      <c r="O1040" s="55">
        <f>IF(COUNTA(A1040,C1040,F1040,G1040)=0,"",IF(OR(A1040="",C1040="",F1040="",G1040=""),"INCOMPLETO",IF(COUNTIF(Perguntas!$A$2:$A$31,C1040)=0,"ID INVÁLIDO",IF(COUNTIF(Perguntas!$A$22:$A$31,C1040)&gt;0,"EXTRA",IF(INDEX(Perguntas!$C$2:$C$21,MATCH(C1040,Perguntas!$A$2:$A$21,0))="","PERGUNTA VAZIA",IF(COUNTIFS(Plataformas!$A$2:$A$7,F1040,Plataformas!$C$2:$C$7,"Sim")=0,"FORA DO PLANO",IF(COUNTIFS($B$2:B1040,B1040,$C$2:C1040,C1040,$F$2:F1040,F1040)&gt;1,"DUPLICADO","OK")))))))</f>
        <v/>
      </c>
    </row>
    <row r="1041" ht="15" customHeight="1" s="22">
      <c r="A1041" s="38" t="n"/>
      <c r="B1041" s="56">
        <f>IF(A1041="","",DATE(YEAR(A1041),MONTH(A1041),1))</f>
        <v/>
      </c>
      <c r="C1041" s="37" t="n"/>
      <c r="D1041" s="43">
        <f>IF(C1041="","",IFERROR(INDEX(Perguntas!$B$2:$B$31,MATCH(C1041,Perguntas!$A$2:$A$31,0)),"ID inválido"))</f>
        <v/>
      </c>
      <c r="E1041" s="43">
        <f>IF(C1041="","",IFERROR(INDEX(Perguntas!$C$2:$C$31,MATCH(C1041,Perguntas!$A$2:$A$31,0)),""))</f>
        <v/>
      </c>
      <c r="F1041" s="37" t="n"/>
      <c r="G1041" s="37" t="n"/>
      <c r="H1041" s="53" t="n"/>
      <c r="I1041" s="53" t="n"/>
      <c r="J1041" s="37" t="n"/>
      <c r="K1041" s="53" t="n"/>
      <c r="L1041" s="53" t="n"/>
      <c r="M1041" s="53" t="n"/>
      <c r="N1041" s="54" t="n"/>
      <c r="O1041" s="57">
        <f>IF(COUNTA(A1041,C1041,F1041,G1041)=0,"",IF(OR(A1041="",C1041="",F1041="",G1041=""),"INCOMPLETO",IF(COUNTIF(Perguntas!$A$2:$A$31,C1041)=0,"ID INVÁLIDO",IF(COUNTIF(Perguntas!$A$22:$A$31,C1041)&gt;0,"EXTRA",IF(INDEX(Perguntas!$C$2:$C$21,MATCH(C1041,Perguntas!$A$2:$A$21,0))="","PERGUNTA VAZIA",IF(COUNTIFS(Plataformas!$A$2:$A$7,F1041,Plataformas!$C$2:$C$7,"Sim")=0,"FORA DO PLANO",IF(COUNTIFS($B$2:B1041,B1041,$C$2:C1041,C1041,$F$2:F1041,F1041)&gt;1,"DUPLICADO","OK")))))))</f>
        <v/>
      </c>
    </row>
    <row r="1042" ht="15" customHeight="1" s="22">
      <c r="A1042" s="38" t="n"/>
      <c r="B1042" s="52">
        <f>IF(A1042="","",DATE(YEAR(A1042),MONTH(A1042),1))</f>
        <v/>
      </c>
      <c r="C1042" s="37" t="n"/>
      <c r="D1042" s="42">
        <f>IF(C1042="","",IFERROR(INDEX(Perguntas!$B$2:$B$31,MATCH(C1042,Perguntas!$A$2:$A$31,0)),"ID inválido"))</f>
        <v/>
      </c>
      <c r="E1042" s="42">
        <f>IF(C1042="","",IFERROR(INDEX(Perguntas!$C$2:$C$31,MATCH(C1042,Perguntas!$A$2:$A$31,0)),""))</f>
        <v/>
      </c>
      <c r="F1042" s="37" t="n"/>
      <c r="G1042" s="37" t="n"/>
      <c r="H1042" s="53" t="n"/>
      <c r="I1042" s="53" t="n"/>
      <c r="J1042" s="37" t="n"/>
      <c r="K1042" s="53" t="n"/>
      <c r="L1042" s="53" t="n"/>
      <c r="M1042" s="53" t="n"/>
      <c r="N1042" s="54" t="n"/>
      <c r="O1042" s="55">
        <f>IF(COUNTA(A1042,C1042,F1042,G1042)=0,"",IF(OR(A1042="",C1042="",F1042="",G1042=""),"INCOMPLETO",IF(COUNTIF(Perguntas!$A$2:$A$31,C1042)=0,"ID INVÁLIDO",IF(COUNTIF(Perguntas!$A$22:$A$31,C1042)&gt;0,"EXTRA",IF(INDEX(Perguntas!$C$2:$C$21,MATCH(C1042,Perguntas!$A$2:$A$21,0))="","PERGUNTA VAZIA",IF(COUNTIFS(Plataformas!$A$2:$A$7,F1042,Plataformas!$C$2:$C$7,"Sim")=0,"FORA DO PLANO",IF(COUNTIFS($B$2:B1042,B1042,$C$2:C1042,C1042,$F$2:F1042,F1042)&gt;1,"DUPLICADO","OK")))))))</f>
        <v/>
      </c>
    </row>
    <row r="1043" ht="15" customHeight="1" s="22">
      <c r="A1043" s="38" t="n"/>
      <c r="B1043" s="56">
        <f>IF(A1043="","",DATE(YEAR(A1043),MONTH(A1043),1))</f>
        <v/>
      </c>
      <c r="C1043" s="37" t="n"/>
      <c r="D1043" s="43">
        <f>IF(C1043="","",IFERROR(INDEX(Perguntas!$B$2:$B$31,MATCH(C1043,Perguntas!$A$2:$A$31,0)),"ID inválido"))</f>
        <v/>
      </c>
      <c r="E1043" s="43">
        <f>IF(C1043="","",IFERROR(INDEX(Perguntas!$C$2:$C$31,MATCH(C1043,Perguntas!$A$2:$A$31,0)),""))</f>
        <v/>
      </c>
      <c r="F1043" s="37" t="n"/>
      <c r="G1043" s="37" t="n"/>
      <c r="H1043" s="53" t="n"/>
      <c r="I1043" s="53" t="n"/>
      <c r="J1043" s="37" t="n"/>
      <c r="K1043" s="53" t="n"/>
      <c r="L1043" s="53" t="n"/>
      <c r="M1043" s="53" t="n"/>
      <c r="N1043" s="54" t="n"/>
      <c r="O1043" s="57">
        <f>IF(COUNTA(A1043,C1043,F1043,G1043)=0,"",IF(OR(A1043="",C1043="",F1043="",G1043=""),"INCOMPLETO",IF(COUNTIF(Perguntas!$A$2:$A$31,C1043)=0,"ID INVÁLIDO",IF(COUNTIF(Perguntas!$A$22:$A$31,C1043)&gt;0,"EXTRA",IF(INDEX(Perguntas!$C$2:$C$21,MATCH(C1043,Perguntas!$A$2:$A$21,0))="","PERGUNTA VAZIA",IF(COUNTIFS(Plataformas!$A$2:$A$7,F1043,Plataformas!$C$2:$C$7,"Sim")=0,"FORA DO PLANO",IF(COUNTIFS($B$2:B1043,B1043,$C$2:C1043,C1043,$F$2:F1043,F1043)&gt;1,"DUPLICADO","OK")))))))</f>
        <v/>
      </c>
    </row>
    <row r="1044" ht="15" customHeight="1" s="22">
      <c r="A1044" s="38" t="n"/>
      <c r="B1044" s="52">
        <f>IF(A1044="","",DATE(YEAR(A1044),MONTH(A1044),1))</f>
        <v/>
      </c>
      <c r="C1044" s="37" t="n"/>
      <c r="D1044" s="42">
        <f>IF(C1044="","",IFERROR(INDEX(Perguntas!$B$2:$B$31,MATCH(C1044,Perguntas!$A$2:$A$31,0)),"ID inválido"))</f>
        <v/>
      </c>
      <c r="E1044" s="42">
        <f>IF(C1044="","",IFERROR(INDEX(Perguntas!$C$2:$C$31,MATCH(C1044,Perguntas!$A$2:$A$31,0)),""))</f>
        <v/>
      </c>
      <c r="F1044" s="37" t="n"/>
      <c r="G1044" s="37" t="n"/>
      <c r="H1044" s="53" t="n"/>
      <c r="I1044" s="53" t="n"/>
      <c r="J1044" s="37" t="n"/>
      <c r="K1044" s="53" t="n"/>
      <c r="L1044" s="53" t="n"/>
      <c r="M1044" s="53" t="n"/>
      <c r="N1044" s="54" t="n"/>
      <c r="O1044" s="55">
        <f>IF(COUNTA(A1044,C1044,F1044,G1044)=0,"",IF(OR(A1044="",C1044="",F1044="",G1044=""),"INCOMPLETO",IF(COUNTIF(Perguntas!$A$2:$A$31,C1044)=0,"ID INVÁLIDO",IF(COUNTIF(Perguntas!$A$22:$A$31,C1044)&gt;0,"EXTRA",IF(INDEX(Perguntas!$C$2:$C$21,MATCH(C1044,Perguntas!$A$2:$A$21,0))="","PERGUNTA VAZIA",IF(COUNTIFS(Plataformas!$A$2:$A$7,F1044,Plataformas!$C$2:$C$7,"Sim")=0,"FORA DO PLANO",IF(COUNTIFS($B$2:B1044,B1044,$C$2:C1044,C1044,$F$2:F1044,F1044)&gt;1,"DUPLICADO","OK")))))))</f>
        <v/>
      </c>
    </row>
    <row r="1045" ht="15" customHeight="1" s="22">
      <c r="A1045" s="38" t="n"/>
      <c r="B1045" s="56">
        <f>IF(A1045="","",DATE(YEAR(A1045),MONTH(A1045),1))</f>
        <v/>
      </c>
      <c r="C1045" s="37" t="n"/>
      <c r="D1045" s="43">
        <f>IF(C1045="","",IFERROR(INDEX(Perguntas!$B$2:$B$31,MATCH(C1045,Perguntas!$A$2:$A$31,0)),"ID inválido"))</f>
        <v/>
      </c>
      <c r="E1045" s="43">
        <f>IF(C1045="","",IFERROR(INDEX(Perguntas!$C$2:$C$31,MATCH(C1045,Perguntas!$A$2:$A$31,0)),""))</f>
        <v/>
      </c>
      <c r="F1045" s="37" t="n"/>
      <c r="G1045" s="37" t="n"/>
      <c r="H1045" s="53" t="n"/>
      <c r="I1045" s="53" t="n"/>
      <c r="J1045" s="37" t="n"/>
      <c r="K1045" s="53" t="n"/>
      <c r="L1045" s="53" t="n"/>
      <c r="M1045" s="53" t="n"/>
      <c r="N1045" s="54" t="n"/>
      <c r="O1045" s="57">
        <f>IF(COUNTA(A1045,C1045,F1045,G1045)=0,"",IF(OR(A1045="",C1045="",F1045="",G1045=""),"INCOMPLETO",IF(COUNTIF(Perguntas!$A$2:$A$31,C1045)=0,"ID INVÁLIDO",IF(COUNTIF(Perguntas!$A$22:$A$31,C1045)&gt;0,"EXTRA",IF(INDEX(Perguntas!$C$2:$C$21,MATCH(C1045,Perguntas!$A$2:$A$21,0))="","PERGUNTA VAZIA",IF(COUNTIFS(Plataformas!$A$2:$A$7,F1045,Plataformas!$C$2:$C$7,"Sim")=0,"FORA DO PLANO",IF(COUNTIFS($B$2:B1045,B1045,$C$2:C1045,C1045,$F$2:F1045,F1045)&gt;1,"DUPLICADO","OK")))))))</f>
        <v/>
      </c>
    </row>
    <row r="1046" ht="15" customHeight="1" s="22">
      <c r="A1046" s="38" t="n"/>
      <c r="B1046" s="52">
        <f>IF(A1046="","",DATE(YEAR(A1046),MONTH(A1046),1))</f>
        <v/>
      </c>
      <c r="C1046" s="37" t="n"/>
      <c r="D1046" s="42">
        <f>IF(C1046="","",IFERROR(INDEX(Perguntas!$B$2:$B$31,MATCH(C1046,Perguntas!$A$2:$A$31,0)),"ID inválido"))</f>
        <v/>
      </c>
      <c r="E1046" s="42">
        <f>IF(C1046="","",IFERROR(INDEX(Perguntas!$C$2:$C$31,MATCH(C1046,Perguntas!$A$2:$A$31,0)),""))</f>
        <v/>
      </c>
      <c r="F1046" s="37" t="n"/>
      <c r="G1046" s="37" t="n"/>
      <c r="H1046" s="53" t="n"/>
      <c r="I1046" s="53" t="n"/>
      <c r="J1046" s="37" t="n"/>
      <c r="K1046" s="53" t="n"/>
      <c r="L1046" s="53" t="n"/>
      <c r="M1046" s="53" t="n"/>
      <c r="N1046" s="54" t="n"/>
      <c r="O1046" s="55">
        <f>IF(COUNTA(A1046,C1046,F1046,G1046)=0,"",IF(OR(A1046="",C1046="",F1046="",G1046=""),"INCOMPLETO",IF(COUNTIF(Perguntas!$A$2:$A$31,C1046)=0,"ID INVÁLIDO",IF(COUNTIF(Perguntas!$A$22:$A$31,C1046)&gt;0,"EXTRA",IF(INDEX(Perguntas!$C$2:$C$21,MATCH(C1046,Perguntas!$A$2:$A$21,0))="","PERGUNTA VAZIA",IF(COUNTIFS(Plataformas!$A$2:$A$7,F1046,Plataformas!$C$2:$C$7,"Sim")=0,"FORA DO PLANO",IF(COUNTIFS($B$2:B1046,B1046,$C$2:C1046,C1046,$F$2:F1046,F1046)&gt;1,"DUPLICADO","OK")))))))</f>
        <v/>
      </c>
    </row>
    <row r="1047" ht="15" customHeight="1" s="22">
      <c r="A1047" s="38" t="n"/>
      <c r="B1047" s="56">
        <f>IF(A1047="","",DATE(YEAR(A1047),MONTH(A1047),1))</f>
        <v/>
      </c>
      <c r="C1047" s="37" t="n"/>
      <c r="D1047" s="43">
        <f>IF(C1047="","",IFERROR(INDEX(Perguntas!$B$2:$B$31,MATCH(C1047,Perguntas!$A$2:$A$31,0)),"ID inválido"))</f>
        <v/>
      </c>
      <c r="E1047" s="43">
        <f>IF(C1047="","",IFERROR(INDEX(Perguntas!$C$2:$C$31,MATCH(C1047,Perguntas!$A$2:$A$31,0)),""))</f>
        <v/>
      </c>
      <c r="F1047" s="37" t="n"/>
      <c r="G1047" s="37" t="n"/>
      <c r="H1047" s="53" t="n"/>
      <c r="I1047" s="53" t="n"/>
      <c r="J1047" s="37" t="n"/>
      <c r="K1047" s="53" t="n"/>
      <c r="L1047" s="53" t="n"/>
      <c r="M1047" s="53" t="n"/>
      <c r="N1047" s="54" t="n"/>
      <c r="O1047" s="57">
        <f>IF(COUNTA(A1047,C1047,F1047,G1047)=0,"",IF(OR(A1047="",C1047="",F1047="",G1047=""),"INCOMPLETO",IF(COUNTIF(Perguntas!$A$2:$A$31,C1047)=0,"ID INVÁLIDO",IF(COUNTIF(Perguntas!$A$22:$A$31,C1047)&gt;0,"EXTRA",IF(INDEX(Perguntas!$C$2:$C$21,MATCH(C1047,Perguntas!$A$2:$A$21,0))="","PERGUNTA VAZIA",IF(COUNTIFS(Plataformas!$A$2:$A$7,F1047,Plataformas!$C$2:$C$7,"Sim")=0,"FORA DO PLANO",IF(COUNTIFS($B$2:B1047,B1047,$C$2:C1047,C1047,$F$2:F1047,F1047)&gt;1,"DUPLICADO","OK")))))))</f>
        <v/>
      </c>
    </row>
    <row r="1048" ht="15" customHeight="1" s="22">
      <c r="A1048" s="38" t="n"/>
      <c r="B1048" s="52">
        <f>IF(A1048="","",DATE(YEAR(A1048),MONTH(A1048),1))</f>
        <v/>
      </c>
      <c r="C1048" s="37" t="n"/>
      <c r="D1048" s="42">
        <f>IF(C1048="","",IFERROR(INDEX(Perguntas!$B$2:$B$31,MATCH(C1048,Perguntas!$A$2:$A$31,0)),"ID inválido"))</f>
        <v/>
      </c>
      <c r="E1048" s="42">
        <f>IF(C1048="","",IFERROR(INDEX(Perguntas!$C$2:$C$31,MATCH(C1048,Perguntas!$A$2:$A$31,0)),""))</f>
        <v/>
      </c>
      <c r="F1048" s="37" t="n"/>
      <c r="G1048" s="37" t="n"/>
      <c r="H1048" s="53" t="n"/>
      <c r="I1048" s="53" t="n"/>
      <c r="J1048" s="37" t="n"/>
      <c r="K1048" s="53" t="n"/>
      <c r="L1048" s="53" t="n"/>
      <c r="M1048" s="53" t="n"/>
      <c r="N1048" s="54" t="n"/>
      <c r="O1048" s="55">
        <f>IF(COUNTA(A1048,C1048,F1048,G1048)=0,"",IF(OR(A1048="",C1048="",F1048="",G1048=""),"INCOMPLETO",IF(COUNTIF(Perguntas!$A$2:$A$31,C1048)=0,"ID INVÁLIDO",IF(COUNTIF(Perguntas!$A$22:$A$31,C1048)&gt;0,"EXTRA",IF(INDEX(Perguntas!$C$2:$C$21,MATCH(C1048,Perguntas!$A$2:$A$21,0))="","PERGUNTA VAZIA",IF(COUNTIFS(Plataformas!$A$2:$A$7,F1048,Plataformas!$C$2:$C$7,"Sim")=0,"FORA DO PLANO",IF(COUNTIFS($B$2:B1048,B1048,$C$2:C1048,C1048,$F$2:F1048,F1048)&gt;1,"DUPLICADO","OK")))))))</f>
        <v/>
      </c>
    </row>
    <row r="1049" ht="15" customHeight="1" s="22">
      <c r="A1049" s="38" t="n"/>
      <c r="B1049" s="56">
        <f>IF(A1049="","",DATE(YEAR(A1049),MONTH(A1049),1))</f>
        <v/>
      </c>
      <c r="C1049" s="37" t="n"/>
      <c r="D1049" s="43">
        <f>IF(C1049="","",IFERROR(INDEX(Perguntas!$B$2:$B$31,MATCH(C1049,Perguntas!$A$2:$A$31,0)),"ID inválido"))</f>
        <v/>
      </c>
      <c r="E1049" s="43">
        <f>IF(C1049="","",IFERROR(INDEX(Perguntas!$C$2:$C$31,MATCH(C1049,Perguntas!$A$2:$A$31,0)),""))</f>
        <v/>
      </c>
      <c r="F1049" s="37" t="n"/>
      <c r="G1049" s="37" t="n"/>
      <c r="H1049" s="53" t="n"/>
      <c r="I1049" s="53" t="n"/>
      <c r="J1049" s="37" t="n"/>
      <c r="K1049" s="53" t="n"/>
      <c r="L1049" s="53" t="n"/>
      <c r="M1049" s="53" t="n"/>
      <c r="N1049" s="54" t="n"/>
      <c r="O1049" s="57">
        <f>IF(COUNTA(A1049,C1049,F1049,G1049)=0,"",IF(OR(A1049="",C1049="",F1049="",G1049=""),"INCOMPLETO",IF(COUNTIF(Perguntas!$A$2:$A$31,C1049)=0,"ID INVÁLIDO",IF(COUNTIF(Perguntas!$A$22:$A$31,C1049)&gt;0,"EXTRA",IF(INDEX(Perguntas!$C$2:$C$21,MATCH(C1049,Perguntas!$A$2:$A$21,0))="","PERGUNTA VAZIA",IF(COUNTIFS(Plataformas!$A$2:$A$7,F1049,Plataformas!$C$2:$C$7,"Sim")=0,"FORA DO PLANO",IF(COUNTIFS($B$2:B1049,B1049,$C$2:C1049,C1049,$F$2:F1049,F1049)&gt;1,"DUPLICADO","OK")))))))</f>
        <v/>
      </c>
    </row>
    <row r="1050" ht="15" customHeight="1" s="22">
      <c r="A1050" s="38" t="n"/>
      <c r="B1050" s="52">
        <f>IF(A1050="","",DATE(YEAR(A1050),MONTH(A1050),1))</f>
        <v/>
      </c>
      <c r="C1050" s="37" t="n"/>
      <c r="D1050" s="42">
        <f>IF(C1050="","",IFERROR(INDEX(Perguntas!$B$2:$B$31,MATCH(C1050,Perguntas!$A$2:$A$31,0)),"ID inválido"))</f>
        <v/>
      </c>
      <c r="E1050" s="42">
        <f>IF(C1050="","",IFERROR(INDEX(Perguntas!$C$2:$C$31,MATCH(C1050,Perguntas!$A$2:$A$31,0)),""))</f>
        <v/>
      </c>
      <c r="F1050" s="37" t="n"/>
      <c r="G1050" s="37" t="n"/>
      <c r="H1050" s="53" t="n"/>
      <c r="I1050" s="53" t="n"/>
      <c r="J1050" s="37" t="n"/>
      <c r="K1050" s="53" t="n"/>
      <c r="L1050" s="53" t="n"/>
      <c r="M1050" s="53" t="n"/>
      <c r="N1050" s="54" t="n"/>
      <c r="O1050" s="55">
        <f>IF(COUNTA(A1050,C1050,F1050,G1050)=0,"",IF(OR(A1050="",C1050="",F1050="",G1050=""),"INCOMPLETO",IF(COUNTIF(Perguntas!$A$2:$A$31,C1050)=0,"ID INVÁLIDO",IF(COUNTIF(Perguntas!$A$22:$A$31,C1050)&gt;0,"EXTRA",IF(INDEX(Perguntas!$C$2:$C$21,MATCH(C1050,Perguntas!$A$2:$A$21,0))="","PERGUNTA VAZIA",IF(COUNTIFS(Plataformas!$A$2:$A$7,F1050,Plataformas!$C$2:$C$7,"Sim")=0,"FORA DO PLANO",IF(COUNTIFS($B$2:B1050,B1050,$C$2:C1050,C1050,$F$2:F1050,F1050)&gt;1,"DUPLICADO","OK")))))))</f>
        <v/>
      </c>
    </row>
    <row r="1051" ht="15" customHeight="1" s="22">
      <c r="A1051" s="38" t="n"/>
      <c r="B1051" s="56">
        <f>IF(A1051="","",DATE(YEAR(A1051),MONTH(A1051),1))</f>
        <v/>
      </c>
      <c r="C1051" s="37" t="n"/>
      <c r="D1051" s="43">
        <f>IF(C1051="","",IFERROR(INDEX(Perguntas!$B$2:$B$31,MATCH(C1051,Perguntas!$A$2:$A$31,0)),"ID inválido"))</f>
        <v/>
      </c>
      <c r="E1051" s="43">
        <f>IF(C1051="","",IFERROR(INDEX(Perguntas!$C$2:$C$31,MATCH(C1051,Perguntas!$A$2:$A$31,0)),""))</f>
        <v/>
      </c>
      <c r="F1051" s="37" t="n"/>
      <c r="G1051" s="37" t="n"/>
      <c r="H1051" s="53" t="n"/>
      <c r="I1051" s="53" t="n"/>
      <c r="J1051" s="37" t="n"/>
      <c r="K1051" s="53" t="n"/>
      <c r="L1051" s="53" t="n"/>
      <c r="M1051" s="53" t="n"/>
      <c r="N1051" s="54" t="n"/>
      <c r="O1051" s="57">
        <f>IF(COUNTA(A1051,C1051,F1051,G1051)=0,"",IF(OR(A1051="",C1051="",F1051="",G1051=""),"INCOMPLETO",IF(COUNTIF(Perguntas!$A$2:$A$31,C1051)=0,"ID INVÁLIDO",IF(COUNTIF(Perguntas!$A$22:$A$31,C1051)&gt;0,"EXTRA",IF(INDEX(Perguntas!$C$2:$C$21,MATCH(C1051,Perguntas!$A$2:$A$21,0))="","PERGUNTA VAZIA",IF(COUNTIFS(Plataformas!$A$2:$A$7,F1051,Plataformas!$C$2:$C$7,"Sim")=0,"FORA DO PLANO",IF(COUNTIFS($B$2:B1051,B1051,$C$2:C1051,C1051,$F$2:F1051,F1051)&gt;1,"DUPLICADO","OK")))))))</f>
        <v/>
      </c>
    </row>
    <row r="1052" ht="15" customHeight="1" s="22">
      <c r="A1052" s="38" t="n"/>
      <c r="B1052" s="52">
        <f>IF(A1052="","",DATE(YEAR(A1052),MONTH(A1052),1))</f>
        <v/>
      </c>
      <c r="C1052" s="37" t="n"/>
      <c r="D1052" s="42">
        <f>IF(C1052="","",IFERROR(INDEX(Perguntas!$B$2:$B$31,MATCH(C1052,Perguntas!$A$2:$A$31,0)),"ID inválido"))</f>
        <v/>
      </c>
      <c r="E1052" s="42">
        <f>IF(C1052="","",IFERROR(INDEX(Perguntas!$C$2:$C$31,MATCH(C1052,Perguntas!$A$2:$A$31,0)),""))</f>
        <v/>
      </c>
      <c r="F1052" s="37" t="n"/>
      <c r="G1052" s="37" t="n"/>
      <c r="H1052" s="53" t="n"/>
      <c r="I1052" s="53" t="n"/>
      <c r="J1052" s="37" t="n"/>
      <c r="K1052" s="53" t="n"/>
      <c r="L1052" s="53" t="n"/>
      <c r="M1052" s="53" t="n"/>
      <c r="N1052" s="54" t="n"/>
      <c r="O1052" s="55">
        <f>IF(COUNTA(A1052,C1052,F1052,G1052)=0,"",IF(OR(A1052="",C1052="",F1052="",G1052=""),"INCOMPLETO",IF(COUNTIF(Perguntas!$A$2:$A$31,C1052)=0,"ID INVÁLIDO",IF(COUNTIF(Perguntas!$A$22:$A$31,C1052)&gt;0,"EXTRA",IF(INDEX(Perguntas!$C$2:$C$21,MATCH(C1052,Perguntas!$A$2:$A$21,0))="","PERGUNTA VAZIA",IF(COUNTIFS(Plataformas!$A$2:$A$7,F1052,Plataformas!$C$2:$C$7,"Sim")=0,"FORA DO PLANO",IF(COUNTIFS($B$2:B1052,B1052,$C$2:C1052,C1052,$F$2:F1052,F1052)&gt;1,"DUPLICADO","OK")))))))</f>
        <v/>
      </c>
    </row>
    <row r="1053" ht="15" customHeight="1" s="22">
      <c r="A1053" s="38" t="n"/>
      <c r="B1053" s="56">
        <f>IF(A1053="","",DATE(YEAR(A1053),MONTH(A1053),1))</f>
        <v/>
      </c>
      <c r="C1053" s="37" t="n"/>
      <c r="D1053" s="43">
        <f>IF(C1053="","",IFERROR(INDEX(Perguntas!$B$2:$B$31,MATCH(C1053,Perguntas!$A$2:$A$31,0)),"ID inválido"))</f>
        <v/>
      </c>
      <c r="E1053" s="43">
        <f>IF(C1053="","",IFERROR(INDEX(Perguntas!$C$2:$C$31,MATCH(C1053,Perguntas!$A$2:$A$31,0)),""))</f>
        <v/>
      </c>
      <c r="F1053" s="37" t="n"/>
      <c r="G1053" s="37" t="n"/>
      <c r="H1053" s="53" t="n"/>
      <c r="I1053" s="53" t="n"/>
      <c r="J1053" s="37" t="n"/>
      <c r="K1053" s="53" t="n"/>
      <c r="L1053" s="53" t="n"/>
      <c r="M1053" s="53" t="n"/>
      <c r="N1053" s="54" t="n"/>
      <c r="O1053" s="57">
        <f>IF(COUNTA(A1053,C1053,F1053,G1053)=0,"",IF(OR(A1053="",C1053="",F1053="",G1053=""),"INCOMPLETO",IF(COUNTIF(Perguntas!$A$2:$A$31,C1053)=0,"ID INVÁLIDO",IF(COUNTIF(Perguntas!$A$22:$A$31,C1053)&gt;0,"EXTRA",IF(INDEX(Perguntas!$C$2:$C$21,MATCH(C1053,Perguntas!$A$2:$A$21,0))="","PERGUNTA VAZIA",IF(COUNTIFS(Plataformas!$A$2:$A$7,F1053,Plataformas!$C$2:$C$7,"Sim")=0,"FORA DO PLANO",IF(COUNTIFS($B$2:B1053,B1053,$C$2:C1053,C1053,$F$2:F1053,F1053)&gt;1,"DUPLICADO","OK")))))))</f>
        <v/>
      </c>
    </row>
    <row r="1054" ht="15" customHeight="1" s="22">
      <c r="A1054" s="38" t="n"/>
      <c r="B1054" s="52">
        <f>IF(A1054="","",DATE(YEAR(A1054),MONTH(A1054),1))</f>
        <v/>
      </c>
      <c r="C1054" s="37" t="n"/>
      <c r="D1054" s="42">
        <f>IF(C1054="","",IFERROR(INDEX(Perguntas!$B$2:$B$31,MATCH(C1054,Perguntas!$A$2:$A$31,0)),"ID inválido"))</f>
        <v/>
      </c>
      <c r="E1054" s="42">
        <f>IF(C1054="","",IFERROR(INDEX(Perguntas!$C$2:$C$31,MATCH(C1054,Perguntas!$A$2:$A$31,0)),""))</f>
        <v/>
      </c>
      <c r="F1054" s="37" t="n"/>
      <c r="G1054" s="37" t="n"/>
      <c r="H1054" s="53" t="n"/>
      <c r="I1054" s="53" t="n"/>
      <c r="J1054" s="37" t="n"/>
      <c r="K1054" s="53" t="n"/>
      <c r="L1054" s="53" t="n"/>
      <c r="M1054" s="53" t="n"/>
      <c r="N1054" s="54" t="n"/>
      <c r="O1054" s="55">
        <f>IF(COUNTA(A1054,C1054,F1054,G1054)=0,"",IF(OR(A1054="",C1054="",F1054="",G1054=""),"INCOMPLETO",IF(COUNTIF(Perguntas!$A$2:$A$31,C1054)=0,"ID INVÁLIDO",IF(COUNTIF(Perguntas!$A$22:$A$31,C1054)&gt;0,"EXTRA",IF(INDEX(Perguntas!$C$2:$C$21,MATCH(C1054,Perguntas!$A$2:$A$21,0))="","PERGUNTA VAZIA",IF(COUNTIFS(Plataformas!$A$2:$A$7,F1054,Plataformas!$C$2:$C$7,"Sim")=0,"FORA DO PLANO",IF(COUNTIFS($B$2:B1054,B1054,$C$2:C1054,C1054,$F$2:F1054,F1054)&gt;1,"DUPLICADO","OK")))))))</f>
        <v/>
      </c>
    </row>
    <row r="1055" ht="15" customHeight="1" s="22">
      <c r="A1055" s="38" t="n"/>
      <c r="B1055" s="56">
        <f>IF(A1055="","",DATE(YEAR(A1055),MONTH(A1055),1))</f>
        <v/>
      </c>
      <c r="C1055" s="37" t="n"/>
      <c r="D1055" s="43">
        <f>IF(C1055="","",IFERROR(INDEX(Perguntas!$B$2:$B$31,MATCH(C1055,Perguntas!$A$2:$A$31,0)),"ID inválido"))</f>
        <v/>
      </c>
      <c r="E1055" s="43">
        <f>IF(C1055="","",IFERROR(INDEX(Perguntas!$C$2:$C$31,MATCH(C1055,Perguntas!$A$2:$A$31,0)),""))</f>
        <v/>
      </c>
      <c r="F1055" s="37" t="n"/>
      <c r="G1055" s="37" t="n"/>
      <c r="H1055" s="53" t="n"/>
      <c r="I1055" s="53" t="n"/>
      <c r="J1055" s="37" t="n"/>
      <c r="K1055" s="53" t="n"/>
      <c r="L1055" s="53" t="n"/>
      <c r="M1055" s="53" t="n"/>
      <c r="N1055" s="54" t="n"/>
      <c r="O1055" s="57">
        <f>IF(COUNTA(A1055,C1055,F1055,G1055)=0,"",IF(OR(A1055="",C1055="",F1055="",G1055=""),"INCOMPLETO",IF(COUNTIF(Perguntas!$A$2:$A$31,C1055)=0,"ID INVÁLIDO",IF(COUNTIF(Perguntas!$A$22:$A$31,C1055)&gt;0,"EXTRA",IF(INDEX(Perguntas!$C$2:$C$21,MATCH(C1055,Perguntas!$A$2:$A$21,0))="","PERGUNTA VAZIA",IF(COUNTIFS(Plataformas!$A$2:$A$7,F1055,Plataformas!$C$2:$C$7,"Sim")=0,"FORA DO PLANO",IF(COUNTIFS($B$2:B1055,B1055,$C$2:C1055,C1055,$F$2:F1055,F1055)&gt;1,"DUPLICADO","OK")))))))</f>
        <v/>
      </c>
    </row>
    <row r="1056" ht="15" customHeight="1" s="22">
      <c r="A1056" s="38" t="n"/>
      <c r="B1056" s="52">
        <f>IF(A1056="","",DATE(YEAR(A1056),MONTH(A1056),1))</f>
        <v/>
      </c>
      <c r="C1056" s="37" t="n"/>
      <c r="D1056" s="42">
        <f>IF(C1056="","",IFERROR(INDEX(Perguntas!$B$2:$B$31,MATCH(C1056,Perguntas!$A$2:$A$31,0)),"ID inválido"))</f>
        <v/>
      </c>
      <c r="E1056" s="42">
        <f>IF(C1056="","",IFERROR(INDEX(Perguntas!$C$2:$C$31,MATCH(C1056,Perguntas!$A$2:$A$31,0)),""))</f>
        <v/>
      </c>
      <c r="F1056" s="37" t="n"/>
      <c r="G1056" s="37" t="n"/>
      <c r="H1056" s="53" t="n"/>
      <c r="I1056" s="53" t="n"/>
      <c r="J1056" s="37" t="n"/>
      <c r="K1056" s="53" t="n"/>
      <c r="L1056" s="53" t="n"/>
      <c r="M1056" s="53" t="n"/>
      <c r="N1056" s="54" t="n"/>
      <c r="O1056" s="55">
        <f>IF(COUNTA(A1056,C1056,F1056,G1056)=0,"",IF(OR(A1056="",C1056="",F1056="",G1056=""),"INCOMPLETO",IF(COUNTIF(Perguntas!$A$2:$A$31,C1056)=0,"ID INVÁLIDO",IF(COUNTIF(Perguntas!$A$22:$A$31,C1056)&gt;0,"EXTRA",IF(INDEX(Perguntas!$C$2:$C$21,MATCH(C1056,Perguntas!$A$2:$A$21,0))="","PERGUNTA VAZIA",IF(COUNTIFS(Plataformas!$A$2:$A$7,F1056,Plataformas!$C$2:$C$7,"Sim")=0,"FORA DO PLANO",IF(COUNTIFS($B$2:B1056,B1056,$C$2:C1056,C1056,$F$2:F1056,F1056)&gt;1,"DUPLICADO","OK")))))))</f>
        <v/>
      </c>
    </row>
    <row r="1057" ht="15" customHeight="1" s="22">
      <c r="A1057" s="38" t="n"/>
      <c r="B1057" s="56">
        <f>IF(A1057="","",DATE(YEAR(A1057),MONTH(A1057),1))</f>
        <v/>
      </c>
      <c r="C1057" s="37" t="n"/>
      <c r="D1057" s="43">
        <f>IF(C1057="","",IFERROR(INDEX(Perguntas!$B$2:$B$31,MATCH(C1057,Perguntas!$A$2:$A$31,0)),"ID inválido"))</f>
        <v/>
      </c>
      <c r="E1057" s="43">
        <f>IF(C1057="","",IFERROR(INDEX(Perguntas!$C$2:$C$31,MATCH(C1057,Perguntas!$A$2:$A$31,0)),""))</f>
        <v/>
      </c>
      <c r="F1057" s="37" t="n"/>
      <c r="G1057" s="37" t="n"/>
      <c r="H1057" s="53" t="n"/>
      <c r="I1057" s="53" t="n"/>
      <c r="J1057" s="37" t="n"/>
      <c r="K1057" s="53" t="n"/>
      <c r="L1057" s="53" t="n"/>
      <c r="M1057" s="53" t="n"/>
      <c r="N1057" s="54" t="n"/>
      <c r="O1057" s="57">
        <f>IF(COUNTA(A1057,C1057,F1057,G1057)=0,"",IF(OR(A1057="",C1057="",F1057="",G1057=""),"INCOMPLETO",IF(COUNTIF(Perguntas!$A$2:$A$31,C1057)=0,"ID INVÁLIDO",IF(COUNTIF(Perguntas!$A$22:$A$31,C1057)&gt;0,"EXTRA",IF(INDEX(Perguntas!$C$2:$C$21,MATCH(C1057,Perguntas!$A$2:$A$21,0))="","PERGUNTA VAZIA",IF(COUNTIFS(Plataformas!$A$2:$A$7,F1057,Plataformas!$C$2:$C$7,"Sim")=0,"FORA DO PLANO",IF(COUNTIFS($B$2:B1057,B1057,$C$2:C1057,C1057,$F$2:F1057,F1057)&gt;1,"DUPLICADO","OK")))))))</f>
        <v/>
      </c>
    </row>
    <row r="1058" ht="15" customHeight="1" s="22">
      <c r="A1058" s="38" t="n"/>
      <c r="B1058" s="52">
        <f>IF(A1058="","",DATE(YEAR(A1058),MONTH(A1058),1))</f>
        <v/>
      </c>
      <c r="C1058" s="37" t="n"/>
      <c r="D1058" s="42">
        <f>IF(C1058="","",IFERROR(INDEX(Perguntas!$B$2:$B$31,MATCH(C1058,Perguntas!$A$2:$A$31,0)),"ID inválido"))</f>
        <v/>
      </c>
      <c r="E1058" s="42">
        <f>IF(C1058="","",IFERROR(INDEX(Perguntas!$C$2:$C$31,MATCH(C1058,Perguntas!$A$2:$A$31,0)),""))</f>
        <v/>
      </c>
      <c r="F1058" s="37" t="n"/>
      <c r="G1058" s="37" t="n"/>
      <c r="H1058" s="53" t="n"/>
      <c r="I1058" s="53" t="n"/>
      <c r="J1058" s="37" t="n"/>
      <c r="K1058" s="53" t="n"/>
      <c r="L1058" s="53" t="n"/>
      <c r="M1058" s="53" t="n"/>
      <c r="N1058" s="54" t="n"/>
      <c r="O1058" s="55">
        <f>IF(COUNTA(A1058,C1058,F1058,G1058)=0,"",IF(OR(A1058="",C1058="",F1058="",G1058=""),"INCOMPLETO",IF(COUNTIF(Perguntas!$A$2:$A$31,C1058)=0,"ID INVÁLIDO",IF(COUNTIF(Perguntas!$A$22:$A$31,C1058)&gt;0,"EXTRA",IF(INDEX(Perguntas!$C$2:$C$21,MATCH(C1058,Perguntas!$A$2:$A$21,0))="","PERGUNTA VAZIA",IF(COUNTIFS(Plataformas!$A$2:$A$7,F1058,Plataformas!$C$2:$C$7,"Sim")=0,"FORA DO PLANO",IF(COUNTIFS($B$2:B1058,B1058,$C$2:C1058,C1058,$F$2:F1058,F1058)&gt;1,"DUPLICADO","OK")))))))</f>
        <v/>
      </c>
    </row>
    <row r="1059" ht="15" customHeight="1" s="22">
      <c r="A1059" s="38" t="n"/>
      <c r="B1059" s="56">
        <f>IF(A1059="","",DATE(YEAR(A1059),MONTH(A1059),1))</f>
        <v/>
      </c>
      <c r="C1059" s="37" t="n"/>
      <c r="D1059" s="43">
        <f>IF(C1059="","",IFERROR(INDEX(Perguntas!$B$2:$B$31,MATCH(C1059,Perguntas!$A$2:$A$31,0)),"ID inválido"))</f>
        <v/>
      </c>
      <c r="E1059" s="43">
        <f>IF(C1059="","",IFERROR(INDEX(Perguntas!$C$2:$C$31,MATCH(C1059,Perguntas!$A$2:$A$31,0)),""))</f>
        <v/>
      </c>
      <c r="F1059" s="37" t="n"/>
      <c r="G1059" s="37" t="n"/>
      <c r="H1059" s="53" t="n"/>
      <c r="I1059" s="53" t="n"/>
      <c r="J1059" s="37" t="n"/>
      <c r="K1059" s="53" t="n"/>
      <c r="L1059" s="53" t="n"/>
      <c r="M1059" s="53" t="n"/>
      <c r="N1059" s="54" t="n"/>
      <c r="O1059" s="57">
        <f>IF(COUNTA(A1059,C1059,F1059,G1059)=0,"",IF(OR(A1059="",C1059="",F1059="",G1059=""),"INCOMPLETO",IF(COUNTIF(Perguntas!$A$2:$A$31,C1059)=0,"ID INVÁLIDO",IF(COUNTIF(Perguntas!$A$22:$A$31,C1059)&gt;0,"EXTRA",IF(INDEX(Perguntas!$C$2:$C$21,MATCH(C1059,Perguntas!$A$2:$A$21,0))="","PERGUNTA VAZIA",IF(COUNTIFS(Plataformas!$A$2:$A$7,F1059,Plataformas!$C$2:$C$7,"Sim")=0,"FORA DO PLANO",IF(COUNTIFS($B$2:B1059,B1059,$C$2:C1059,C1059,$F$2:F1059,F1059)&gt;1,"DUPLICADO","OK")))))))</f>
        <v/>
      </c>
    </row>
    <row r="1060" ht="15" customHeight="1" s="22">
      <c r="A1060" s="38" t="n"/>
      <c r="B1060" s="52">
        <f>IF(A1060="","",DATE(YEAR(A1060),MONTH(A1060),1))</f>
        <v/>
      </c>
      <c r="C1060" s="37" t="n"/>
      <c r="D1060" s="42">
        <f>IF(C1060="","",IFERROR(INDEX(Perguntas!$B$2:$B$31,MATCH(C1060,Perguntas!$A$2:$A$31,0)),"ID inválido"))</f>
        <v/>
      </c>
      <c r="E1060" s="42">
        <f>IF(C1060="","",IFERROR(INDEX(Perguntas!$C$2:$C$31,MATCH(C1060,Perguntas!$A$2:$A$31,0)),""))</f>
        <v/>
      </c>
      <c r="F1060" s="37" t="n"/>
      <c r="G1060" s="37" t="n"/>
      <c r="H1060" s="53" t="n"/>
      <c r="I1060" s="53" t="n"/>
      <c r="J1060" s="37" t="n"/>
      <c r="K1060" s="53" t="n"/>
      <c r="L1060" s="53" t="n"/>
      <c r="M1060" s="53" t="n"/>
      <c r="N1060" s="54" t="n"/>
      <c r="O1060" s="55">
        <f>IF(COUNTA(A1060,C1060,F1060,G1060)=0,"",IF(OR(A1060="",C1060="",F1060="",G1060=""),"INCOMPLETO",IF(COUNTIF(Perguntas!$A$2:$A$31,C1060)=0,"ID INVÁLIDO",IF(COUNTIF(Perguntas!$A$22:$A$31,C1060)&gt;0,"EXTRA",IF(INDEX(Perguntas!$C$2:$C$21,MATCH(C1060,Perguntas!$A$2:$A$21,0))="","PERGUNTA VAZIA",IF(COUNTIFS(Plataformas!$A$2:$A$7,F1060,Plataformas!$C$2:$C$7,"Sim")=0,"FORA DO PLANO",IF(COUNTIFS($B$2:B1060,B1060,$C$2:C1060,C1060,$F$2:F1060,F1060)&gt;1,"DUPLICADO","OK")))))))</f>
        <v/>
      </c>
    </row>
    <row r="1061" ht="15" customHeight="1" s="22">
      <c r="A1061" s="38" t="n"/>
      <c r="B1061" s="56">
        <f>IF(A1061="","",DATE(YEAR(A1061),MONTH(A1061),1))</f>
        <v/>
      </c>
      <c r="C1061" s="37" t="n"/>
      <c r="D1061" s="43">
        <f>IF(C1061="","",IFERROR(INDEX(Perguntas!$B$2:$B$31,MATCH(C1061,Perguntas!$A$2:$A$31,0)),"ID inválido"))</f>
        <v/>
      </c>
      <c r="E1061" s="43">
        <f>IF(C1061="","",IFERROR(INDEX(Perguntas!$C$2:$C$31,MATCH(C1061,Perguntas!$A$2:$A$31,0)),""))</f>
        <v/>
      </c>
      <c r="F1061" s="37" t="n"/>
      <c r="G1061" s="37" t="n"/>
      <c r="H1061" s="53" t="n"/>
      <c r="I1061" s="53" t="n"/>
      <c r="J1061" s="37" t="n"/>
      <c r="K1061" s="53" t="n"/>
      <c r="L1061" s="53" t="n"/>
      <c r="M1061" s="53" t="n"/>
      <c r="N1061" s="54" t="n"/>
      <c r="O1061" s="57">
        <f>IF(COUNTA(A1061,C1061,F1061,G1061)=0,"",IF(OR(A1061="",C1061="",F1061="",G1061=""),"INCOMPLETO",IF(COUNTIF(Perguntas!$A$2:$A$31,C1061)=0,"ID INVÁLIDO",IF(COUNTIF(Perguntas!$A$22:$A$31,C1061)&gt;0,"EXTRA",IF(INDEX(Perguntas!$C$2:$C$21,MATCH(C1061,Perguntas!$A$2:$A$21,0))="","PERGUNTA VAZIA",IF(COUNTIFS(Plataformas!$A$2:$A$7,F1061,Plataformas!$C$2:$C$7,"Sim")=0,"FORA DO PLANO",IF(COUNTIFS($B$2:B1061,B1061,$C$2:C1061,C1061,$F$2:F1061,F1061)&gt;1,"DUPLICADO","OK")))))))</f>
        <v/>
      </c>
    </row>
    <row r="1062" ht="15" customHeight="1" s="22">
      <c r="A1062" s="38" t="n"/>
      <c r="B1062" s="52">
        <f>IF(A1062="","",DATE(YEAR(A1062),MONTH(A1062),1))</f>
        <v/>
      </c>
      <c r="C1062" s="37" t="n"/>
      <c r="D1062" s="42">
        <f>IF(C1062="","",IFERROR(INDEX(Perguntas!$B$2:$B$31,MATCH(C1062,Perguntas!$A$2:$A$31,0)),"ID inválido"))</f>
        <v/>
      </c>
      <c r="E1062" s="42">
        <f>IF(C1062="","",IFERROR(INDEX(Perguntas!$C$2:$C$31,MATCH(C1062,Perguntas!$A$2:$A$31,0)),""))</f>
        <v/>
      </c>
      <c r="F1062" s="37" t="n"/>
      <c r="G1062" s="37" t="n"/>
      <c r="H1062" s="53" t="n"/>
      <c r="I1062" s="53" t="n"/>
      <c r="J1062" s="37" t="n"/>
      <c r="K1062" s="53" t="n"/>
      <c r="L1062" s="53" t="n"/>
      <c r="M1062" s="53" t="n"/>
      <c r="N1062" s="54" t="n"/>
      <c r="O1062" s="55">
        <f>IF(COUNTA(A1062,C1062,F1062,G1062)=0,"",IF(OR(A1062="",C1062="",F1062="",G1062=""),"INCOMPLETO",IF(COUNTIF(Perguntas!$A$2:$A$31,C1062)=0,"ID INVÁLIDO",IF(COUNTIF(Perguntas!$A$22:$A$31,C1062)&gt;0,"EXTRA",IF(INDEX(Perguntas!$C$2:$C$21,MATCH(C1062,Perguntas!$A$2:$A$21,0))="","PERGUNTA VAZIA",IF(COUNTIFS(Plataformas!$A$2:$A$7,F1062,Plataformas!$C$2:$C$7,"Sim")=0,"FORA DO PLANO",IF(COUNTIFS($B$2:B1062,B1062,$C$2:C1062,C1062,$F$2:F1062,F1062)&gt;1,"DUPLICADO","OK")))))))</f>
        <v/>
      </c>
    </row>
    <row r="1063" ht="15" customHeight="1" s="22">
      <c r="A1063" s="38" t="n"/>
      <c r="B1063" s="56">
        <f>IF(A1063="","",DATE(YEAR(A1063),MONTH(A1063),1))</f>
        <v/>
      </c>
      <c r="C1063" s="37" t="n"/>
      <c r="D1063" s="43">
        <f>IF(C1063="","",IFERROR(INDEX(Perguntas!$B$2:$B$31,MATCH(C1063,Perguntas!$A$2:$A$31,0)),"ID inválido"))</f>
        <v/>
      </c>
      <c r="E1063" s="43">
        <f>IF(C1063="","",IFERROR(INDEX(Perguntas!$C$2:$C$31,MATCH(C1063,Perguntas!$A$2:$A$31,0)),""))</f>
        <v/>
      </c>
      <c r="F1063" s="37" t="n"/>
      <c r="G1063" s="37" t="n"/>
      <c r="H1063" s="53" t="n"/>
      <c r="I1063" s="53" t="n"/>
      <c r="J1063" s="37" t="n"/>
      <c r="K1063" s="53" t="n"/>
      <c r="L1063" s="53" t="n"/>
      <c r="M1063" s="53" t="n"/>
      <c r="N1063" s="54" t="n"/>
      <c r="O1063" s="57">
        <f>IF(COUNTA(A1063,C1063,F1063,G1063)=0,"",IF(OR(A1063="",C1063="",F1063="",G1063=""),"INCOMPLETO",IF(COUNTIF(Perguntas!$A$2:$A$31,C1063)=0,"ID INVÁLIDO",IF(COUNTIF(Perguntas!$A$22:$A$31,C1063)&gt;0,"EXTRA",IF(INDEX(Perguntas!$C$2:$C$21,MATCH(C1063,Perguntas!$A$2:$A$21,0))="","PERGUNTA VAZIA",IF(COUNTIFS(Plataformas!$A$2:$A$7,F1063,Plataformas!$C$2:$C$7,"Sim")=0,"FORA DO PLANO",IF(COUNTIFS($B$2:B1063,B1063,$C$2:C1063,C1063,$F$2:F1063,F1063)&gt;1,"DUPLICADO","OK")))))))</f>
        <v/>
      </c>
    </row>
    <row r="1064" ht="15" customHeight="1" s="22">
      <c r="A1064" s="38" t="n"/>
      <c r="B1064" s="52">
        <f>IF(A1064="","",DATE(YEAR(A1064),MONTH(A1064),1))</f>
        <v/>
      </c>
      <c r="C1064" s="37" t="n"/>
      <c r="D1064" s="42">
        <f>IF(C1064="","",IFERROR(INDEX(Perguntas!$B$2:$B$31,MATCH(C1064,Perguntas!$A$2:$A$31,0)),"ID inválido"))</f>
        <v/>
      </c>
      <c r="E1064" s="42">
        <f>IF(C1064="","",IFERROR(INDEX(Perguntas!$C$2:$C$31,MATCH(C1064,Perguntas!$A$2:$A$31,0)),""))</f>
        <v/>
      </c>
      <c r="F1064" s="37" t="n"/>
      <c r="G1064" s="37" t="n"/>
      <c r="H1064" s="53" t="n"/>
      <c r="I1064" s="53" t="n"/>
      <c r="J1064" s="37" t="n"/>
      <c r="K1064" s="53" t="n"/>
      <c r="L1064" s="53" t="n"/>
      <c r="M1064" s="53" t="n"/>
      <c r="N1064" s="54" t="n"/>
      <c r="O1064" s="55">
        <f>IF(COUNTA(A1064,C1064,F1064,G1064)=0,"",IF(OR(A1064="",C1064="",F1064="",G1064=""),"INCOMPLETO",IF(COUNTIF(Perguntas!$A$2:$A$31,C1064)=0,"ID INVÁLIDO",IF(COUNTIF(Perguntas!$A$22:$A$31,C1064)&gt;0,"EXTRA",IF(INDEX(Perguntas!$C$2:$C$21,MATCH(C1064,Perguntas!$A$2:$A$21,0))="","PERGUNTA VAZIA",IF(COUNTIFS(Plataformas!$A$2:$A$7,F1064,Plataformas!$C$2:$C$7,"Sim")=0,"FORA DO PLANO",IF(COUNTIFS($B$2:B1064,B1064,$C$2:C1064,C1064,$F$2:F1064,F1064)&gt;1,"DUPLICADO","OK")))))))</f>
        <v/>
      </c>
    </row>
    <row r="1065" ht="15" customHeight="1" s="22">
      <c r="A1065" s="38" t="n"/>
      <c r="B1065" s="56">
        <f>IF(A1065="","",DATE(YEAR(A1065),MONTH(A1065),1))</f>
        <v/>
      </c>
      <c r="C1065" s="37" t="n"/>
      <c r="D1065" s="43">
        <f>IF(C1065="","",IFERROR(INDEX(Perguntas!$B$2:$B$31,MATCH(C1065,Perguntas!$A$2:$A$31,0)),"ID inválido"))</f>
        <v/>
      </c>
      <c r="E1065" s="43">
        <f>IF(C1065="","",IFERROR(INDEX(Perguntas!$C$2:$C$31,MATCH(C1065,Perguntas!$A$2:$A$31,0)),""))</f>
        <v/>
      </c>
      <c r="F1065" s="37" t="n"/>
      <c r="G1065" s="37" t="n"/>
      <c r="H1065" s="53" t="n"/>
      <c r="I1065" s="53" t="n"/>
      <c r="J1065" s="37" t="n"/>
      <c r="K1065" s="53" t="n"/>
      <c r="L1065" s="53" t="n"/>
      <c r="M1065" s="53" t="n"/>
      <c r="N1065" s="54" t="n"/>
      <c r="O1065" s="57">
        <f>IF(COUNTA(A1065,C1065,F1065,G1065)=0,"",IF(OR(A1065="",C1065="",F1065="",G1065=""),"INCOMPLETO",IF(COUNTIF(Perguntas!$A$2:$A$31,C1065)=0,"ID INVÁLIDO",IF(COUNTIF(Perguntas!$A$22:$A$31,C1065)&gt;0,"EXTRA",IF(INDEX(Perguntas!$C$2:$C$21,MATCH(C1065,Perguntas!$A$2:$A$21,0))="","PERGUNTA VAZIA",IF(COUNTIFS(Plataformas!$A$2:$A$7,F1065,Plataformas!$C$2:$C$7,"Sim")=0,"FORA DO PLANO",IF(COUNTIFS($B$2:B1065,B1065,$C$2:C1065,C1065,$F$2:F1065,F1065)&gt;1,"DUPLICADO","OK")))))))</f>
        <v/>
      </c>
    </row>
    <row r="1066" ht="15" customHeight="1" s="22">
      <c r="A1066" s="38" t="n"/>
      <c r="B1066" s="52">
        <f>IF(A1066="","",DATE(YEAR(A1066),MONTH(A1066),1))</f>
        <v/>
      </c>
      <c r="C1066" s="37" t="n"/>
      <c r="D1066" s="42">
        <f>IF(C1066="","",IFERROR(INDEX(Perguntas!$B$2:$B$31,MATCH(C1066,Perguntas!$A$2:$A$31,0)),"ID inválido"))</f>
        <v/>
      </c>
      <c r="E1066" s="42">
        <f>IF(C1066="","",IFERROR(INDEX(Perguntas!$C$2:$C$31,MATCH(C1066,Perguntas!$A$2:$A$31,0)),""))</f>
        <v/>
      </c>
      <c r="F1066" s="37" t="n"/>
      <c r="G1066" s="37" t="n"/>
      <c r="H1066" s="53" t="n"/>
      <c r="I1066" s="53" t="n"/>
      <c r="J1066" s="37" t="n"/>
      <c r="K1066" s="53" t="n"/>
      <c r="L1066" s="53" t="n"/>
      <c r="M1066" s="53" t="n"/>
      <c r="N1066" s="54" t="n"/>
      <c r="O1066" s="55">
        <f>IF(COUNTA(A1066,C1066,F1066,G1066)=0,"",IF(OR(A1066="",C1066="",F1066="",G1066=""),"INCOMPLETO",IF(COUNTIF(Perguntas!$A$2:$A$31,C1066)=0,"ID INVÁLIDO",IF(COUNTIF(Perguntas!$A$22:$A$31,C1066)&gt;0,"EXTRA",IF(INDEX(Perguntas!$C$2:$C$21,MATCH(C1066,Perguntas!$A$2:$A$21,0))="","PERGUNTA VAZIA",IF(COUNTIFS(Plataformas!$A$2:$A$7,F1066,Plataformas!$C$2:$C$7,"Sim")=0,"FORA DO PLANO",IF(COUNTIFS($B$2:B1066,B1066,$C$2:C1066,C1066,$F$2:F1066,F1066)&gt;1,"DUPLICADO","OK")))))))</f>
        <v/>
      </c>
    </row>
    <row r="1067" ht="15" customHeight="1" s="22">
      <c r="A1067" s="38" t="n"/>
      <c r="B1067" s="56">
        <f>IF(A1067="","",DATE(YEAR(A1067),MONTH(A1067),1))</f>
        <v/>
      </c>
      <c r="C1067" s="37" t="n"/>
      <c r="D1067" s="43">
        <f>IF(C1067="","",IFERROR(INDEX(Perguntas!$B$2:$B$31,MATCH(C1067,Perguntas!$A$2:$A$31,0)),"ID inválido"))</f>
        <v/>
      </c>
      <c r="E1067" s="43">
        <f>IF(C1067="","",IFERROR(INDEX(Perguntas!$C$2:$C$31,MATCH(C1067,Perguntas!$A$2:$A$31,0)),""))</f>
        <v/>
      </c>
      <c r="F1067" s="37" t="n"/>
      <c r="G1067" s="37" t="n"/>
      <c r="H1067" s="53" t="n"/>
      <c r="I1067" s="53" t="n"/>
      <c r="J1067" s="37" t="n"/>
      <c r="K1067" s="53" t="n"/>
      <c r="L1067" s="53" t="n"/>
      <c r="M1067" s="53" t="n"/>
      <c r="N1067" s="54" t="n"/>
      <c r="O1067" s="57">
        <f>IF(COUNTA(A1067,C1067,F1067,G1067)=0,"",IF(OR(A1067="",C1067="",F1067="",G1067=""),"INCOMPLETO",IF(COUNTIF(Perguntas!$A$2:$A$31,C1067)=0,"ID INVÁLIDO",IF(COUNTIF(Perguntas!$A$22:$A$31,C1067)&gt;0,"EXTRA",IF(INDEX(Perguntas!$C$2:$C$21,MATCH(C1067,Perguntas!$A$2:$A$21,0))="","PERGUNTA VAZIA",IF(COUNTIFS(Plataformas!$A$2:$A$7,F1067,Plataformas!$C$2:$C$7,"Sim")=0,"FORA DO PLANO",IF(COUNTIFS($B$2:B1067,B1067,$C$2:C1067,C1067,$F$2:F1067,F1067)&gt;1,"DUPLICADO","OK")))))))</f>
        <v/>
      </c>
    </row>
    <row r="1068" ht="15" customHeight="1" s="22">
      <c r="A1068" s="38" t="n"/>
      <c r="B1068" s="52">
        <f>IF(A1068="","",DATE(YEAR(A1068),MONTH(A1068),1))</f>
        <v/>
      </c>
      <c r="C1068" s="37" t="n"/>
      <c r="D1068" s="42">
        <f>IF(C1068="","",IFERROR(INDEX(Perguntas!$B$2:$B$31,MATCH(C1068,Perguntas!$A$2:$A$31,0)),"ID inválido"))</f>
        <v/>
      </c>
      <c r="E1068" s="42">
        <f>IF(C1068="","",IFERROR(INDEX(Perguntas!$C$2:$C$31,MATCH(C1068,Perguntas!$A$2:$A$31,0)),""))</f>
        <v/>
      </c>
      <c r="F1068" s="37" t="n"/>
      <c r="G1068" s="37" t="n"/>
      <c r="H1068" s="53" t="n"/>
      <c r="I1068" s="53" t="n"/>
      <c r="J1068" s="37" t="n"/>
      <c r="K1068" s="53" t="n"/>
      <c r="L1068" s="53" t="n"/>
      <c r="M1068" s="53" t="n"/>
      <c r="N1068" s="54" t="n"/>
      <c r="O1068" s="55">
        <f>IF(COUNTA(A1068,C1068,F1068,G1068)=0,"",IF(OR(A1068="",C1068="",F1068="",G1068=""),"INCOMPLETO",IF(COUNTIF(Perguntas!$A$2:$A$31,C1068)=0,"ID INVÁLIDO",IF(COUNTIF(Perguntas!$A$22:$A$31,C1068)&gt;0,"EXTRA",IF(INDEX(Perguntas!$C$2:$C$21,MATCH(C1068,Perguntas!$A$2:$A$21,0))="","PERGUNTA VAZIA",IF(COUNTIFS(Plataformas!$A$2:$A$7,F1068,Plataformas!$C$2:$C$7,"Sim")=0,"FORA DO PLANO",IF(COUNTIFS($B$2:B1068,B1068,$C$2:C1068,C1068,$F$2:F1068,F1068)&gt;1,"DUPLICADO","OK")))))))</f>
        <v/>
      </c>
    </row>
    <row r="1069" ht="15" customHeight="1" s="22">
      <c r="A1069" s="38" t="n"/>
      <c r="B1069" s="56">
        <f>IF(A1069="","",DATE(YEAR(A1069),MONTH(A1069),1))</f>
        <v/>
      </c>
      <c r="C1069" s="37" t="n"/>
      <c r="D1069" s="43">
        <f>IF(C1069="","",IFERROR(INDEX(Perguntas!$B$2:$B$31,MATCH(C1069,Perguntas!$A$2:$A$31,0)),"ID inválido"))</f>
        <v/>
      </c>
      <c r="E1069" s="43">
        <f>IF(C1069="","",IFERROR(INDEX(Perguntas!$C$2:$C$31,MATCH(C1069,Perguntas!$A$2:$A$31,0)),""))</f>
        <v/>
      </c>
      <c r="F1069" s="37" t="n"/>
      <c r="G1069" s="37" t="n"/>
      <c r="H1069" s="53" t="n"/>
      <c r="I1069" s="53" t="n"/>
      <c r="J1069" s="37" t="n"/>
      <c r="K1069" s="53" t="n"/>
      <c r="L1069" s="53" t="n"/>
      <c r="M1069" s="53" t="n"/>
      <c r="N1069" s="54" t="n"/>
      <c r="O1069" s="57">
        <f>IF(COUNTA(A1069,C1069,F1069,G1069)=0,"",IF(OR(A1069="",C1069="",F1069="",G1069=""),"INCOMPLETO",IF(COUNTIF(Perguntas!$A$2:$A$31,C1069)=0,"ID INVÁLIDO",IF(COUNTIF(Perguntas!$A$22:$A$31,C1069)&gt;0,"EXTRA",IF(INDEX(Perguntas!$C$2:$C$21,MATCH(C1069,Perguntas!$A$2:$A$21,0))="","PERGUNTA VAZIA",IF(COUNTIFS(Plataformas!$A$2:$A$7,F1069,Plataformas!$C$2:$C$7,"Sim")=0,"FORA DO PLANO",IF(COUNTIFS($B$2:B1069,B1069,$C$2:C1069,C1069,$F$2:F1069,F1069)&gt;1,"DUPLICADO","OK")))))))</f>
        <v/>
      </c>
    </row>
    <row r="1070" ht="15" customHeight="1" s="22">
      <c r="A1070" s="38" t="n"/>
      <c r="B1070" s="52">
        <f>IF(A1070="","",DATE(YEAR(A1070),MONTH(A1070),1))</f>
        <v/>
      </c>
      <c r="C1070" s="37" t="n"/>
      <c r="D1070" s="42">
        <f>IF(C1070="","",IFERROR(INDEX(Perguntas!$B$2:$B$31,MATCH(C1070,Perguntas!$A$2:$A$31,0)),"ID inválido"))</f>
        <v/>
      </c>
      <c r="E1070" s="42">
        <f>IF(C1070="","",IFERROR(INDEX(Perguntas!$C$2:$C$31,MATCH(C1070,Perguntas!$A$2:$A$31,0)),""))</f>
        <v/>
      </c>
      <c r="F1070" s="37" t="n"/>
      <c r="G1070" s="37" t="n"/>
      <c r="H1070" s="53" t="n"/>
      <c r="I1070" s="53" t="n"/>
      <c r="J1070" s="37" t="n"/>
      <c r="K1070" s="53" t="n"/>
      <c r="L1070" s="53" t="n"/>
      <c r="M1070" s="53" t="n"/>
      <c r="N1070" s="54" t="n"/>
      <c r="O1070" s="55">
        <f>IF(COUNTA(A1070,C1070,F1070,G1070)=0,"",IF(OR(A1070="",C1070="",F1070="",G1070=""),"INCOMPLETO",IF(COUNTIF(Perguntas!$A$2:$A$31,C1070)=0,"ID INVÁLIDO",IF(COUNTIF(Perguntas!$A$22:$A$31,C1070)&gt;0,"EXTRA",IF(INDEX(Perguntas!$C$2:$C$21,MATCH(C1070,Perguntas!$A$2:$A$21,0))="","PERGUNTA VAZIA",IF(COUNTIFS(Plataformas!$A$2:$A$7,F1070,Plataformas!$C$2:$C$7,"Sim")=0,"FORA DO PLANO",IF(COUNTIFS($B$2:B1070,B1070,$C$2:C1070,C1070,$F$2:F1070,F1070)&gt;1,"DUPLICADO","OK")))))))</f>
        <v/>
      </c>
    </row>
    <row r="1071" ht="15" customHeight="1" s="22">
      <c r="A1071" s="38" t="n"/>
      <c r="B1071" s="56">
        <f>IF(A1071="","",DATE(YEAR(A1071),MONTH(A1071),1))</f>
        <v/>
      </c>
      <c r="C1071" s="37" t="n"/>
      <c r="D1071" s="43">
        <f>IF(C1071="","",IFERROR(INDEX(Perguntas!$B$2:$B$31,MATCH(C1071,Perguntas!$A$2:$A$31,0)),"ID inválido"))</f>
        <v/>
      </c>
      <c r="E1071" s="43">
        <f>IF(C1071="","",IFERROR(INDEX(Perguntas!$C$2:$C$31,MATCH(C1071,Perguntas!$A$2:$A$31,0)),""))</f>
        <v/>
      </c>
      <c r="F1071" s="37" t="n"/>
      <c r="G1071" s="37" t="n"/>
      <c r="H1071" s="53" t="n"/>
      <c r="I1071" s="53" t="n"/>
      <c r="J1071" s="37" t="n"/>
      <c r="K1071" s="53" t="n"/>
      <c r="L1071" s="53" t="n"/>
      <c r="M1071" s="53" t="n"/>
      <c r="N1071" s="54" t="n"/>
      <c r="O1071" s="57">
        <f>IF(COUNTA(A1071,C1071,F1071,G1071)=0,"",IF(OR(A1071="",C1071="",F1071="",G1071=""),"INCOMPLETO",IF(COUNTIF(Perguntas!$A$2:$A$31,C1071)=0,"ID INVÁLIDO",IF(COUNTIF(Perguntas!$A$22:$A$31,C1071)&gt;0,"EXTRA",IF(INDEX(Perguntas!$C$2:$C$21,MATCH(C1071,Perguntas!$A$2:$A$21,0))="","PERGUNTA VAZIA",IF(COUNTIFS(Plataformas!$A$2:$A$7,F1071,Plataformas!$C$2:$C$7,"Sim")=0,"FORA DO PLANO",IF(COUNTIFS($B$2:B1071,B1071,$C$2:C1071,C1071,$F$2:F1071,F1071)&gt;1,"DUPLICADO","OK")))))))</f>
        <v/>
      </c>
    </row>
    <row r="1072" ht="15" customHeight="1" s="22">
      <c r="A1072" s="38" t="n"/>
      <c r="B1072" s="52">
        <f>IF(A1072="","",DATE(YEAR(A1072),MONTH(A1072),1))</f>
        <v/>
      </c>
      <c r="C1072" s="37" t="n"/>
      <c r="D1072" s="42">
        <f>IF(C1072="","",IFERROR(INDEX(Perguntas!$B$2:$B$31,MATCH(C1072,Perguntas!$A$2:$A$31,0)),"ID inválido"))</f>
        <v/>
      </c>
      <c r="E1072" s="42">
        <f>IF(C1072="","",IFERROR(INDEX(Perguntas!$C$2:$C$31,MATCH(C1072,Perguntas!$A$2:$A$31,0)),""))</f>
        <v/>
      </c>
      <c r="F1072" s="37" t="n"/>
      <c r="G1072" s="37" t="n"/>
      <c r="H1072" s="53" t="n"/>
      <c r="I1072" s="53" t="n"/>
      <c r="J1072" s="37" t="n"/>
      <c r="K1072" s="53" t="n"/>
      <c r="L1072" s="53" t="n"/>
      <c r="M1072" s="53" t="n"/>
      <c r="N1072" s="54" t="n"/>
      <c r="O1072" s="55">
        <f>IF(COUNTA(A1072,C1072,F1072,G1072)=0,"",IF(OR(A1072="",C1072="",F1072="",G1072=""),"INCOMPLETO",IF(COUNTIF(Perguntas!$A$2:$A$31,C1072)=0,"ID INVÁLIDO",IF(COUNTIF(Perguntas!$A$22:$A$31,C1072)&gt;0,"EXTRA",IF(INDEX(Perguntas!$C$2:$C$21,MATCH(C1072,Perguntas!$A$2:$A$21,0))="","PERGUNTA VAZIA",IF(COUNTIFS(Plataformas!$A$2:$A$7,F1072,Plataformas!$C$2:$C$7,"Sim")=0,"FORA DO PLANO",IF(COUNTIFS($B$2:B1072,B1072,$C$2:C1072,C1072,$F$2:F1072,F1072)&gt;1,"DUPLICADO","OK")))))))</f>
        <v/>
      </c>
    </row>
    <row r="1073" ht="15" customHeight="1" s="22">
      <c r="A1073" s="38" t="n"/>
      <c r="B1073" s="56">
        <f>IF(A1073="","",DATE(YEAR(A1073),MONTH(A1073),1))</f>
        <v/>
      </c>
      <c r="C1073" s="37" t="n"/>
      <c r="D1073" s="43">
        <f>IF(C1073="","",IFERROR(INDEX(Perguntas!$B$2:$B$31,MATCH(C1073,Perguntas!$A$2:$A$31,0)),"ID inválido"))</f>
        <v/>
      </c>
      <c r="E1073" s="43">
        <f>IF(C1073="","",IFERROR(INDEX(Perguntas!$C$2:$C$31,MATCH(C1073,Perguntas!$A$2:$A$31,0)),""))</f>
        <v/>
      </c>
      <c r="F1073" s="37" t="n"/>
      <c r="G1073" s="37" t="n"/>
      <c r="H1073" s="53" t="n"/>
      <c r="I1073" s="53" t="n"/>
      <c r="J1073" s="37" t="n"/>
      <c r="K1073" s="53" t="n"/>
      <c r="L1073" s="53" t="n"/>
      <c r="M1073" s="53" t="n"/>
      <c r="N1073" s="54" t="n"/>
      <c r="O1073" s="57">
        <f>IF(COUNTA(A1073,C1073,F1073,G1073)=0,"",IF(OR(A1073="",C1073="",F1073="",G1073=""),"INCOMPLETO",IF(COUNTIF(Perguntas!$A$2:$A$31,C1073)=0,"ID INVÁLIDO",IF(COUNTIF(Perguntas!$A$22:$A$31,C1073)&gt;0,"EXTRA",IF(INDEX(Perguntas!$C$2:$C$21,MATCH(C1073,Perguntas!$A$2:$A$21,0))="","PERGUNTA VAZIA",IF(COUNTIFS(Plataformas!$A$2:$A$7,F1073,Plataformas!$C$2:$C$7,"Sim")=0,"FORA DO PLANO",IF(COUNTIFS($B$2:B1073,B1073,$C$2:C1073,C1073,$F$2:F1073,F1073)&gt;1,"DUPLICADO","OK")))))))</f>
        <v/>
      </c>
    </row>
    <row r="1074" ht="15" customHeight="1" s="22">
      <c r="A1074" s="38" t="n"/>
      <c r="B1074" s="52">
        <f>IF(A1074="","",DATE(YEAR(A1074),MONTH(A1074),1))</f>
        <v/>
      </c>
      <c r="C1074" s="37" t="n"/>
      <c r="D1074" s="42">
        <f>IF(C1074="","",IFERROR(INDEX(Perguntas!$B$2:$B$31,MATCH(C1074,Perguntas!$A$2:$A$31,0)),"ID inválido"))</f>
        <v/>
      </c>
      <c r="E1074" s="42">
        <f>IF(C1074="","",IFERROR(INDEX(Perguntas!$C$2:$C$31,MATCH(C1074,Perguntas!$A$2:$A$31,0)),""))</f>
        <v/>
      </c>
      <c r="F1074" s="37" t="n"/>
      <c r="G1074" s="37" t="n"/>
      <c r="H1074" s="53" t="n"/>
      <c r="I1074" s="53" t="n"/>
      <c r="J1074" s="37" t="n"/>
      <c r="K1074" s="53" t="n"/>
      <c r="L1074" s="53" t="n"/>
      <c r="M1074" s="53" t="n"/>
      <c r="N1074" s="54" t="n"/>
      <c r="O1074" s="55">
        <f>IF(COUNTA(A1074,C1074,F1074,G1074)=0,"",IF(OR(A1074="",C1074="",F1074="",G1074=""),"INCOMPLETO",IF(COUNTIF(Perguntas!$A$2:$A$31,C1074)=0,"ID INVÁLIDO",IF(COUNTIF(Perguntas!$A$22:$A$31,C1074)&gt;0,"EXTRA",IF(INDEX(Perguntas!$C$2:$C$21,MATCH(C1074,Perguntas!$A$2:$A$21,0))="","PERGUNTA VAZIA",IF(COUNTIFS(Plataformas!$A$2:$A$7,F1074,Plataformas!$C$2:$C$7,"Sim")=0,"FORA DO PLANO",IF(COUNTIFS($B$2:B1074,B1074,$C$2:C1074,C1074,$F$2:F1074,F1074)&gt;1,"DUPLICADO","OK")))))))</f>
        <v/>
      </c>
    </row>
    <row r="1075" ht="15" customHeight="1" s="22">
      <c r="A1075" s="38" t="n"/>
      <c r="B1075" s="56">
        <f>IF(A1075="","",DATE(YEAR(A1075),MONTH(A1075),1))</f>
        <v/>
      </c>
      <c r="C1075" s="37" t="n"/>
      <c r="D1075" s="43">
        <f>IF(C1075="","",IFERROR(INDEX(Perguntas!$B$2:$B$31,MATCH(C1075,Perguntas!$A$2:$A$31,0)),"ID inválido"))</f>
        <v/>
      </c>
      <c r="E1075" s="43">
        <f>IF(C1075="","",IFERROR(INDEX(Perguntas!$C$2:$C$31,MATCH(C1075,Perguntas!$A$2:$A$31,0)),""))</f>
        <v/>
      </c>
      <c r="F1075" s="37" t="n"/>
      <c r="G1075" s="37" t="n"/>
      <c r="H1075" s="53" t="n"/>
      <c r="I1075" s="53" t="n"/>
      <c r="J1075" s="37" t="n"/>
      <c r="K1075" s="53" t="n"/>
      <c r="L1075" s="53" t="n"/>
      <c r="M1075" s="53" t="n"/>
      <c r="N1075" s="54" t="n"/>
      <c r="O1075" s="57">
        <f>IF(COUNTA(A1075,C1075,F1075,G1075)=0,"",IF(OR(A1075="",C1075="",F1075="",G1075=""),"INCOMPLETO",IF(COUNTIF(Perguntas!$A$2:$A$31,C1075)=0,"ID INVÁLIDO",IF(COUNTIF(Perguntas!$A$22:$A$31,C1075)&gt;0,"EXTRA",IF(INDEX(Perguntas!$C$2:$C$21,MATCH(C1075,Perguntas!$A$2:$A$21,0))="","PERGUNTA VAZIA",IF(COUNTIFS(Plataformas!$A$2:$A$7,F1075,Plataformas!$C$2:$C$7,"Sim")=0,"FORA DO PLANO",IF(COUNTIFS($B$2:B1075,B1075,$C$2:C1075,C1075,$F$2:F1075,F1075)&gt;1,"DUPLICADO","OK")))))))</f>
        <v/>
      </c>
    </row>
    <row r="1076" ht="15" customHeight="1" s="22">
      <c r="A1076" s="38" t="n"/>
      <c r="B1076" s="52">
        <f>IF(A1076="","",DATE(YEAR(A1076),MONTH(A1076),1))</f>
        <v/>
      </c>
      <c r="C1076" s="37" t="n"/>
      <c r="D1076" s="42">
        <f>IF(C1076="","",IFERROR(INDEX(Perguntas!$B$2:$B$31,MATCH(C1076,Perguntas!$A$2:$A$31,0)),"ID inválido"))</f>
        <v/>
      </c>
      <c r="E1076" s="42">
        <f>IF(C1076="","",IFERROR(INDEX(Perguntas!$C$2:$C$31,MATCH(C1076,Perguntas!$A$2:$A$31,0)),""))</f>
        <v/>
      </c>
      <c r="F1076" s="37" t="n"/>
      <c r="G1076" s="37" t="n"/>
      <c r="H1076" s="53" t="n"/>
      <c r="I1076" s="53" t="n"/>
      <c r="J1076" s="37" t="n"/>
      <c r="K1076" s="53" t="n"/>
      <c r="L1076" s="53" t="n"/>
      <c r="M1076" s="53" t="n"/>
      <c r="N1076" s="54" t="n"/>
      <c r="O1076" s="55">
        <f>IF(COUNTA(A1076,C1076,F1076,G1076)=0,"",IF(OR(A1076="",C1076="",F1076="",G1076=""),"INCOMPLETO",IF(COUNTIF(Perguntas!$A$2:$A$31,C1076)=0,"ID INVÁLIDO",IF(COUNTIF(Perguntas!$A$22:$A$31,C1076)&gt;0,"EXTRA",IF(INDEX(Perguntas!$C$2:$C$21,MATCH(C1076,Perguntas!$A$2:$A$21,0))="","PERGUNTA VAZIA",IF(COUNTIFS(Plataformas!$A$2:$A$7,F1076,Plataformas!$C$2:$C$7,"Sim")=0,"FORA DO PLANO",IF(COUNTIFS($B$2:B1076,B1076,$C$2:C1076,C1076,$F$2:F1076,F1076)&gt;1,"DUPLICADO","OK")))))))</f>
        <v/>
      </c>
    </row>
    <row r="1077" ht="15" customHeight="1" s="22">
      <c r="A1077" s="38" t="n"/>
      <c r="B1077" s="56">
        <f>IF(A1077="","",DATE(YEAR(A1077),MONTH(A1077),1))</f>
        <v/>
      </c>
      <c r="C1077" s="37" t="n"/>
      <c r="D1077" s="43">
        <f>IF(C1077="","",IFERROR(INDEX(Perguntas!$B$2:$B$31,MATCH(C1077,Perguntas!$A$2:$A$31,0)),"ID inválido"))</f>
        <v/>
      </c>
      <c r="E1077" s="43">
        <f>IF(C1077="","",IFERROR(INDEX(Perguntas!$C$2:$C$31,MATCH(C1077,Perguntas!$A$2:$A$31,0)),""))</f>
        <v/>
      </c>
      <c r="F1077" s="37" t="n"/>
      <c r="G1077" s="37" t="n"/>
      <c r="H1077" s="53" t="n"/>
      <c r="I1077" s="53" t="n"/>
      <c r="J1077" s="37" t="n"/>
      <c r="K1077" s="53" t="n"/>
      <c r="L1077" s="53" t="n"/>
      <c r="M1077" s="53" t="n"/>
      <c r="N1077" s="54" t="n"/>
      <c r="O1077" s="57">
        <f>IF(COUNTA(A1077,C1077,F1077,G1077)=0,"",IF(OR(A1077="",C1077="",F1077="",G1077=""),"INCOMPLETO",IF(COUNTIF(Perguntas!$A$2:$A$31,C1077)=0,"ID INVÁLIDO",IF(COUNTIF(Perguntas!$A$22:$A$31,C1077)&gt;0,"EXTRA",IF(INDEX(Perguntas!$C$2:$C$21,MATCH(C1077,Perguntas!$A$2:$A$21,0))="","PERGUNTA VAZIA",IF(COUNTIFS(Plataformas!$A$2:$A$7,F1077,Plataformas!$C$2:$C$7,"Sim")=0,"FORA DO PLANO",IF(COUNTIFS($B$2:B1077,B1077,$C$2:C1077,C1077,$F$2:F1077,F1077)&gt;1,"DUPLICADO","OK")))))))</f>
        <v/>
      </c>
    </row>
    <row r="1078" ht="15" customHeight="1" s="22">
      <c r="A1078" s="38" t="n"/>
      <c r="B1078" s="52">
        <f>IF(A1078="","",DATE(YEAR(A1078),MONTH(A1078),1))</f>
        <v/>
      </c>
      <c r="C1078" s="37" t="n"/>
      <c r="D1078" s="42">
        <f>IF(C1078="","",IFERROR(INDEX(Perguntas!$B$2:$B$31,MATCH(C1078,Perguntas!$A$2:$A$31,0)),"ID inválido"))</f>
        <v/>
      </c>
      <c r="E1078" s="42">
        <f>IF(C1078="","",IFERROR(INDEX(Perguntas!$C$2:$C$31,MATCH(C1078,Perguntas!$A$2:$A$31,0)),""))</f>
        <v/>
      </c>
      <c r="F1078" s="37" t="n"/>
      <c r="G1078" s="37" t="n"/>
      <c r="H1078" s="53" t="n"/>
      <c r="I1078" s="53" t="n"/>
      <c r="J1078" s="37" t="n"/>
      <c r="K1078" s="53" t="n"/>
      <c r="L1078" s="53" t="n"/>
      <c r="M1078" s="53" t="n"/>
      <c r="N1078" s="54" t="n"/>
      <c r="O1078" s="55">
        <f>IF(COUNTA(A1078,C1078,F1078,G1078)=0,"",IF(OR(A1078="",C1078="",F1078="",G1078=""),"INCOMPLETO",IF(COUNTIF(Perguntas!$A$2:$A$31,C1078)=0,"ID INVÁLIDO",IF(COUNTIF(Perguntas!$A$22:$A$31,C1078)&gt;0,"EXTRA",IF(INDEX(Perguntas!$C$2:$C$21,MATCH(C1078,Perguntas!$A$2:$A$21,0))="","PERGUNTA VAZIA",IF(COUNTIFS(Plataformas!$A$2:$A$7,F1078,Plataformas!$C$2:$C$7,"Sim")=0,"FORA DO PLANO",IF(COUNTIFS($B$2:B1078,B1078,$C$2:C1078,C1078,$F$2:F1078,F1078)&gt;1,"DUPLICADO","OK")))))))</f>
        <v/>
      </c>
    </row>
    <row r="1079" ht="15" customHeight="1" s="22">
      <c r="A1079" s="38" t="n"/>
      <c r="B1079" s="56">
        <f>IF(A1079="","",DATE(YEAR(A1079),MONTH(A1079),1))</f>
        <v/>
      </c>
      <c r="C1079" s="37" t="n"/>
      <c r="D1079" s="43">
        <f>IF(C1079="","",IFERROR(INDEX(Perguntas!$B$2:$B$31,MATCH(C1079,Perguntas!$A$2:$A$31,0)),"ID inválido"))</f>
        <v/>
      </c>
      <c r="E1079" s="43">
        <f>IF(C1079="","",IFERROR(INDEX(Perguntas!$C$2:$C$31,MATCH(C1079,Perguntas!$A$2:$A$31,0)),""))</f>
        <v/>
      </c>
      <c r="F1079" s="37" t="n"/>
      <c r="G1079" s="37" t="n"/>
      <c r="H1079" s="53" t="n"/>
      <c r="I1079" s="53" t="n"/>
      <c r="J1079" s="37" t="n"/>
      <c r="K1079" s="53" t="n"/>
      <c r="L1079" s="53" t="n"/>
      <c r="M1079" s="53" t="n"/>
      <c r="N1079" s="54" t="n"/>
      <c r="O1079" s="57">
        <f>IF(COUNTA(A1079,C1079,F1079,G1079)=0,"",IF(OR(A1079="",C1079="",F1079="",G1079=""),"INCOMPLETO",IF(COUNTIF(Perguntas!$A$2:$A$31,C1079)=0,"ID INVÁLIDO",IF(COUNTIF(Perguntas!$A$22:$A$31,C1079)&gt;0,"EXTRA",IF(INDEX(Perguntas!$C$2:$C$21,MATCH(C1079,Perguntas!$A$2:$A$21,0))="","PERGUNTA VAZIA",IF(COUNTIFS(Plataformas!$A$2:$A$7,F1079,Plataformas!$C$2:$C$7,"Sim")=0,"FORA DO PLANO",IF(COUNTIFS($B$2:B1079,B1079,$C$2:C1079,C1079,$F$2:F1079,F1079)&gt;1,"DUPLICADO","OK")))))))</f>
        <v/>
      </c>
    </row>
    <row r="1080" ht="15" customHeight="1" s="22">
      <c r="A1080" s="38" t="n"/>
      <c r="B1080" s="52">
        <f>IF(A1080="","",DATE(YEAR(A1080),MONTH(A1080),1))</f>
        <v/>
      </c>
      <c r="C1080" s="37" t="n"/>
      <c r="D1080" s="42">
        <f>IF(C1080="","",IFERROR(INDEX(Perguntas!$B$2:$B$31,MATCH(C1080,Perguntas!$A$2:$A$31,0)),"ID inválido"))</f>
        <v/>
      </c>
      <c r="E1080" s="42">
        <f>IF(C1080="","",IFERROR(INDEX(Perguntas!$C$2:$C$31,MATCH(C1080,Perguntas!$A$2:$A$31,0)),""))</f>
        <v/>
      </c>
      <c r="F1080" s="37" t="n"/>
      <c r="G1080" s="37" t="n"/>
      <c r="H1080" s="53" t="n"/>
      <c r="I1080" s="53" t="n"/>
      <c r="J1080" s="37" t="n"/>
      <c r="K1080" s="53" t="n"/>
      <c r="L1080" s="53" t="n"/>
      <c r="M1080" s="53" t="n"/>
      <c r="N1080" s="54" t="n"/>
      <c r="O1080" s="55">
        <f>IF(COUNTA(A1080,C1080,F1080,G1080)=0,"",IF(OR(A1080="",C1080="",F1080="",G1080=""),"INCOMPLETO",IF(COUNTIF(Perguntas!$A$2:$A$31,C1080)=0,"ID INVÁLIDO",IF(COUNTIF(Perguntas!$A$22:$A$31,C1080)&gt;0,"EXTRA",IF(INDEX(Perguntas!$C$2:$C$21,MATCH(C1080,Perguntas!$A$2:$A$21,0))="","PERGUNTA VAZIA",IF(COUNTIFS(Plataformas!$A$2:$A$7,F1080,Plataformas!$C$2:$C$7,"Sim")=0,"FORA DO PLANO",IF(COUNTIFS($B$2:B1080,B1080,$C$2:C1080,C1080,$F$2:F1080,F1080)&gt;1,"DUPLICADO","OK")))))))</f>
        <v/>
      </c>
    </row>
    <row r="1081" ht="15" customHeight="1" s="22">
      <c r="A1081" s="38" t="n"/>
      <c r="B1081" s="56">
        <f>IF(A1081="","",DATE(YEAR(A1081),MONTH(A1081),1))</f>
        <v/>
      </c>
      <c r="C1081" s="37" t="n"/>
      <c r="D1081" s="43">
        <f>IF(C1081="","",IFERROR(INDEX(Perguntas!$B$2:$B$31,MATCH(C1081,Perguntas!$A$2:$A$31,0)),"ID inválido"))</f>
        <v/>
      </c>
      <c r="E1081" s="43">
        <f>IF(C1081="","",IFERROR(INDEX(Perguntas!$C$2:$C$31,MATCH(C1081,Perguntas!$A$2:$A$31,0)),""))</f>
        <v/>
      </c>
      <c r="F1081" s="37" t="n"/>
      <c r="G1081" s="37" t="n"/>
      <c r="H1081" s="53" t="n"/>
      <c r="I1081" s="53" t="n"/>
      <c r="J1081" s="37" t="n"/>
      <c r="K1081" s="53" t="n"/>
      <c r="L1081" s="53" t="n"/>
      <c r="M1081" s="53" t="n"/>
      <c r="N1081" s="54" t="n"/>
      <c r="O1081" s="57">
        <f>IF(COUNTA(A1081,C1081,F1081,G1081)=0,"",IF(OR(A1081="",C1081="",F1081="",G1081=""),"INCOMPLETO",IF(COUNTIF(Perguntas!$A$2:$A$31,C1081)=0,"ID INVÁLIDO",IF(COUNTIF(Perguntas!$A$22:$A$31,C1081)&gt;0,"EXTRA",IF(INDEX(Perguntas!$C$2:$C$21,MATCH(C1081,Perguntas!$A$2:$A$21,0))="","PERGUNTA VAZIA",IF(COUNTIFS(Plataformas!$A$2:$A$7,F1081,Plataformas!$C$2:$C$7,"Sim")=0,"FORA DO PLANO",IF(COUNTIFS($B$2:B1081,B1081,$C$2:C1081,C1081,$F$2:F1081,F1081)&gt;1,"DUPLICADO","OK")))))))</f>
        <v/>
      </c>
    </row>
    <row r="1082" ht="15" customHeight="1" s="22">
      <c r="A1082" s="38" t="n"/>
      <c r="B1082" s="52">
        <f>IF(A1082="","",DATE(YEAR(A1082),MONTH(A1082),1))</f>
        <v/>
      </c>
      <c r="C1082" s="37" t="n"/>
      <c r="D1082" s="42">
        <f>IF(C1082="","",IFERROR(INDEX(Perguntas!$B$2:$B$31,MATCH(C1082,Perguntas!$A$2:$A$31,0)),"ID inválido"))</f>
        <v/>
      </c>
      <c r="E1082" s="42">
        <f>IF(C1082="","",IFERROR(INDEX(Perguntas!$C$2:$C$31,MATCH(C1082,Perguntas!$A$2:$A$31,0)),""))</f>
        <v/>
      </c>
      <c r="F1082" s="37" t="n"/>
      <c r="G1082" s="37" t="n"/>
      <c r="H1082" s="53" t="n"/>
      <c r="I1082" s="53" t="n"/>
      <c r="J1082" s="37" t="n"/>
      <c r="K1082" s="53" t="n"/>
      <c r="L1082" s="53" t="n"/>
      <c r="M1082" s="53" t="n"/>
      <c r="N1082" s="54" t="n"/>
      <c r="O1082" s="55">
        <f>IF(COUNTA(A1082,C1082,F1082,G1082)=0,"",IF(OR(A1082="",C1082="",F1082="",G1082=""),"INCOMPLETO",IF(COUNTIF(Perguntas!$A$2:$A$31,C1082)=0,"ID INVÁLIDO",IF(COUNTIF(Perguntas!$A$22:$A$31,C1082)&gt;0,"EXTRA",IF(INDEX(Perguntas!$C$2:$C$21,MATCH(C1082,Perguntas!$A$2:$A$21,0))="","PERGUNTA VAZIA",IF(COUNTIFS(Plataformas!$A$2:$A$7,F1082,Plataformas!$C$2:$C$7,"Sim")=0,"FORA DO PLANO",IF(COUNTIFS($B$2:B1082,B1082,$C$2:C1082,C1082,$F$2:F1082,F1082)&gt;1,"DUPLICADO","OK")))))))</f>
        <v/>
      </c>
    </row>
    <row r="1083" ht="15" customHeight="1" s="22">
      <c r="A1083" s="38" t="n"/>
      <c r="B1083" s="56">
        <f>IF(A1083="","",DATE(YEAR(A1083),MONTH(A1083),1))</f>
        <v/>
      </c>
      <c r="C1083" s="37" t="n"/>
      <c r="D1083" s="43">
        <f>IF(C1083="","",IFERROR(INDEX(Perguntas!$B$2:$B$31,MATCH(C1083,Perguntas!$A$2:$A$31,0)),"ID inválido"))</f>
        <v/>
      </c>
      <c r="E1083" s="43">
        <f>IF(C1083="","",IFERROR(INDEX(Perguntas!$C$2:$C$31,MATCH(C1083,Perguntas!$A$2:$A$31,0)),""))</f>
        <v/>
      </c>
      <c r="F1083" s="37" t="n"/>
      <c r="G1083" s="37" t="n"/>
      <c r="H1083" s="53" t="n"/>
      <c r="I1083" s="53" t="n"/>
      <c r="J1083" s="37" t="n"/>
      <c r="K1083" s="53" t="n"/>
      <c r="L1083" s="53" t="n"/>
      <c r="M1083" s="53" t="n"/>
      <c r="N1083" s="54" t="n"/>
      <c r="O1083" s="57">
        <f>IF(COUNTA(A1083,C1083,F1083,G1083)=0,"",IF(OR(A1083="",C1083="",F1083="",G1083=""),"INCOMPLETO",IF(COUNTIF(Perguntas!$A$2:$A$31,C1083)=0,"ID INVÁLIDO",IF(COUNTIF(Perguntas!$A$22:$A$31,C1083)&gt;0,"EXTRA",IF(INDEX(Perguntas!$C$2:$C$21,MATCH(C1083,Perguntas!$A$2:$A$21,0))="","PERGUNTA VAZIA",IF(COUNTIFS(Plataformas!$A$2:$A$7,F1083,Plataformas!$C$2:$C$7,"Sim")=0,"FORA DO PLANO",IF(COUNTIFS($B$2:B1083,B1083,$C$2:C1083,C1083,$F$2:F1083,F1083)&gt;1,"DUPLICADO","OK")))))))</f>
        <v/>
      </c>
    </row>
    <row r="1084" ht="15" customHeight="1" s="22">
      <c r="A1084" s="38" t="n"/>
      <c r="B1084" s="52">
        <f>IF(A1084="","",DATE(YEAR(A1084),MONTH(A1084),1))</f>
        <v/>
      </c>
      <c r="C1084" s="37" t="n"/>
      <c r="D1084" s="42">
        <f>IF(C1084="","",IFERROR(INDEX(Perguntas!$B$2:$B$31,MATCH(C1084,Perguntas!$A$2:$A$31,0)),"ID inválido"))</f>
        <v/>
      </c>
      <c r="E1084" s="42">
        <f>IF(C1084="","",IFERROR(INDEX(Perguntas!$C$2:$C$31,MATCH(C1084,Perguntas!$A$2:$A$31,0)),""))</f>
        <v/>
      </c>
      <c r="F1084" s="37" t="n"/>
      <c r="G1084" s="37" t="n"/>
      <c r="H1084" s="53" t="n"/>
      <c r="I1084" s="53" t="n"/>
      <c r="J1084" s="37" t="n"/>
      <c r="K1084" s="53" t="n"/>
      <c r="L1084" s="53" t="n"/>
      <c r="M1084" s="53" t="n"/>
      <c r="N1084" s="54" t="n"/>
      <c r="O1084" s="55">
        <f>IF(COUNTA(A1084,C1084,F1084,G1084)=0,"",IF(OR(A1084="",C1084="",F1084="",G1084=""),"INCOMPLETO",IF(COUNTIF(Perguntas!$A$2:$A$31,C1084)=0,"ID INVÁLIDO",IF(COUNTIF(Perguntas!$A$22:$A$31,C1084)&gt;0,"EXTRA",IF(INDEX(Perguntas!$C$2:$C$21,MATCH(C1084,Perguntas!$A$2:$A$21,0))="","PERGUNTA VAZIA",IF(COUNTIFS(Plataformas!$A$2:$A$7,F1084,Plataformas!$C$2:$C$7,"Sim")=0,"FORA DO PLANO",IF(COUNTIFS($B$2:B1084,B1084,$C$2:C1084,C1084,$F$2:F1084,F1084)&gt;1,"DUPLICADO","OK")))))))</f>
        <v/>
      </c>
    </row>
    <row r="1085" ht="15" customHeight="1" s="22">
      <c r="A1085" s="38" t="n"/>
      <c r="B1085" s="56">
        <f>IF(A1085="","",DATE(YEAR(A1085),MONTH(A1085),1))</f>
        <v/>
      </c>
      <c r="C1085" s="37" t="n"/>
      <c r="D1085" s="43">
        <f>IF(C1085="","",IFERROR(INDEX(Perguntas!$B$2:$B$31,MATCH(C1085,Perguntas!$A$2:$A$31,0)),"ID inválido"))</f>
        <v/>
      </c>
      <c r="E1085" s="43">
        <f>IF(C1085="","",IFERROR(INDEX(Perguntas!$C$2:$C$31,MATCH(C1085,Perguntas!$A$2:$A$31,0)),""))</f>
        <v/>
      </c>
      <c r="F1085" s="37" t="n"/>
      <c r="G1085" s="37" t="n"/>
      <c r="H1085" s="53" t="n"/>
      <c r="I1085" s="53" t="n"/>
      <c r="J1085" s="37" t="n"/>
      <c r="K1085" s="53" t="n"/>
      <c r="L1085" s="53" t="n"/>
      <c r="M1085" s="53" t="n"/>
      <c r="N1085" s="54" t="n"/>
      <c r="O1085" s="57">
        <f>IF(COUNTA(A1085,C1085,F1085,G1085)=0,"",IF(OR(A1085="",C1085="",F1085="",G1085=""),"INCOMPLETO",IF(COUNTIF(Perguntas!$A$2:$A$31,C1085)=0,"ID INVÁLIDO",IF(COUNTIF(Perguntas!$A$22:$A$31,C1085)&gt;0,"EXTRA",IF(INDEX(Perguntas!$C$2:$C$21,MATCH(C1085,Perguntas!$A$2:$A$21,0))="","PERGUNTA VAZIA",IF(COUNTIFS(Plataformas!$A$2:$A$7,F1085,Plataformas!$C$2:$C$7,"Sim")=0,"FORA DO PLANO",IF(COUNTIFS($B$2:B1085,B1085,$C$2:C1085,C1085,$F$2:F1085,F1085)&gt;1,"DUPLICADO","OK")))))))</f>
        <v/>
      </c>
    </row>
    <row r="1086" ht="15" customHeight="1" s="22">
      <c r="A1086" s="38" t="n"/>
      <c r="B1086" s="52">
        <f>IF(A1086="","",DATE(YEAR(A1086),MONTH(A1086),1))</f>
        <v/>
      </c>
      <c r="C1086" s="37" t="n"/>
      <c r="D1086" s="42">
        <f>IF(C1086="","",IFERROR(INDEX(Perguntas!$B$2:$B$31,MATCH(C1086,Perguntas!$A$2:$A$31,0)),"ID inválido"))</f>
        <v/>
      </c>
      <c r="E1086" s="42">
        <f>IF(C1086="","",IFERROR(INDEX(Perguntas!$C$2:$C$31,MATCH(C1086,Perguntas!$A$2:$A$31,0)),""))</f>
        <v/>
      </c>
      <c r="F1086" s="37" t="n"/>
      <c r="G1086" s="37" t="n"/>
      <c r="H1086" s="53" t="n"/>
      <c r="I1086" s="53" t="n"/>
      <c r="J1086" s="37" t="n"/>
      <c r="K1086" s="53" t="n"/>
      <c r="L1086" s="53" t="n"/>
      <c r="M1086" s="53" t="n"/>
      <c r="N1086" s="54" t="n"/>
      <c r="O1086" s="55">
        <f>IF(COUNTA(A1086,C1086,F1086,G1086)=0,"",IF(OR(A1086="",C1086="",F1086="",G1086=""),"INCOMPLETO",IF(COUNTIF(Perguntas!$A$2:$A$31,C1086)=0,"ID INVÁLIDO",IF(COUNTIF(Perguntas!$A$22:$A$31,C1086)&gt;0,"EXTRA",IF(INDEX(Perguntas!$C$2:$C$21,MATCH(C1086,Perguntas!$A$2:$A$21,0))="","PERGUNTA VAZIA",IF(COUNTIFS(Plataformas!$A$2:$A$7,F1086,Plataformas!$C$2:$C$7,"Sim")=0,"FORA DO PLANO",IF(COUNTIFS($B$2:B1086,B1086,$C$2:C1086,C1086,$F$2:F1086,F1086)&gt;1,"DUPLICADO","OK")))))))</f>
        <v/>
      </c>
    </row>
    <row r="1087" ht="15" customHeight="1" s="22">
      <c r="A1087" s="38" t="n"/>
      <c r="B1087" s="56">
        <f>IF(A1087="","",DATE(YEAR(A1087),MONTH(A1087),1))</f>
        <v/>
      </c>
      <c r="C1087" s="37" t="n"/>
      <c r="D1087" s="43">
        <f>IF(C1087="","",IFERROR(INDEX(Perguntas!$B$2:$B$31,MATCH(C1087,Perguntas!$A$2:$A$31,0)),"ID inválido"))</f>
        <v/>
      </c>
      <c r="E1087" s="43">
        <f>IF(C1087="","",IFERROR(INDEX(Perguntas!$C$2:$C$31,MATCH(C1087,Perguntas!$A$2:$A$31,0)),""))</f>
        <v/>
      </c>
      <c r="F1087" s="37" t="n"/>
      <c r="G1087" s="37" t="n"/>
      <c r="H1087" s="53" t="n"/>
      <c r="I1087" s="53" t="n"/>
      <c r="J1087" s="37" t="n"/>
      <c r="K1087" s="53" t="n"/>
      <c r="L1087" s="53" t="n"/>
      <c r="M1087" s="53" t="n"/>
      <c r="N1087" s="54" t="n"/>
      <c r="O1087" s="57">
        <f>IF(COUNTA(A1087,C1087,F1087,G1087)=0,"",IF(OR(A1087="",C1087="",F1087="",G1087=""),"INCOMPLETO",IF(COUNTIF(Perguntas!$A$2:$A$31,C1087)=0,"ID INVÁLIDO",IF(COUNTIF(Perguntas!$A$22:$A$31,C1087)&gt;0,"EXTRA",IF(INDEX(Perguntas!$C$2:$C$21,MATCH(C1087,Perguntas!$A$2:$A$21,0))="","PERGUNTA VAZIA",IF(COUNTIFS(Plataformas!$A$2:$A$7,F1087,Plataformas!$C$2:$C$7,"Sim")=0,"FORA DO PLANO",IF(COUNTIFS($B$2:B1087,B1087,$C$2:C1087,C1087,$F$2:F1087,F1087)&gt;1,"DUPLICADO","OK")))))))</f>
        <v/>
      </c>
    </row>
    <row r="1088" ht="15" customHeight="1" s="22">
      <c r="A1088" s="38" t="n"/>
      <c r="B1088" s="52">
        <f>IF(A1088="","",DATE(YEAR(A1088),MONTH(A1088),1))</f>
        <v/>
      </c>
      <c r="C1088" s="37" t="n"/>
      <c r="D1088" s="42">
        <f>IF(C1088="","",IFERROR(INDEX(Perguntas!$B$2:$B$31,MATCH(C1088,Perguntas!$A$2:$A$31,0)),"ID inválido"))</f>
        <v/>
      </c>
      <c r="E1088" s="42">
        <f>IF(C1088="","",IFERROR(INDEX(Perguntas!$C$2:$C$31,MATCH(C1088,Perguntas!$A$2:$A$31,0)),""))</f>
        <v/>
      </c>
      <c r="F1088" s="37" t="n"/>
      <c r="G1088" s="37" t="n"/>
      <c r="H1088" s="53" t="n"/>
      <c r="I1088" s="53" t="n"/>
      <c r="J1088" s="37" t="n"/>
      <c r="K1088" s="53" t="n"/>
      <c r="L1088" s="53" t="n"/>
      <c r="M1088" s="53" t="n"/>
      <c r="N1088" s="54" t="n"/>
      <c r="O1088" s="55">
        <f>IF(COUNTA(A1088,C1088,F1088,G1088)=0,"",IF(OR(A1088="",C1088="",F1088="",G1088=""),"INCOMPLETO",IF(COUNTIF(Perguntas!$A$2:$A$31,C1088)=0,"ID INVÁLIDO",IF(COUNTIF(Perguntas!$A$22:$A$31,C1088)&gt;0,"EXTRA",IF(INDEX(Perguntas!$C$2:$C$21,MATCH(C1088,Perguntas!$A$2:$A$21,0))="","PERGUNTA VAZIA",IF(COUNTIFS(Plataformas!$A$2:$A$7,F1088,Plataformas!$C$2:$C$7,"Sim")=0,"FORA DO PLANO",IF(COUNTIFS($B$2:B1088,B1088,$C$2:C1088,C1088,$F$2:F1088,F1088)&gt;1,"DUPLICADO","OK")))))))</f>
        <v/>
      </c>
    </row>
    <row r="1089" ht="15" customHeight="1" s="22">
      <c r="A1089" s="38" t="n"/>
      <c r="B1089" s="56">
        <f>IF(A1089="","",DATE(YEAR(A1089),MONTH(A1089),1))</f>
        <v/>
      </c>
      <c r="C1089" s="37" t="n"/>
      <c r="D1089" s="43">
        <f>IF(C1089="","",IFERROR(INDEX(Perguntas!$B$2:$B$31,MATCH(C1089,Perguntas!$A$2:$A$31,0)),"ID inválido"))</f>
        <v/>
      </c>
      <c r="E1089" s="43">
        <f>IF(C1089="","",IFERROR(INDEX(Perguntas!$C$2:$C$31,MATCH(C1089,Perguntas!$A$2:$A$31,0)),""))</f>
        <v/>
      </c>
      <c r="F1089" s="37" t="n"/>
      <c r="G1089" s="37" t="n"/>
      <c r="H1089" s="53" t="n"/>
      <c r="I1089" s="53" t="n"/>
      <c r="J1089" s="37" t="n"/>
      <c r="K1089" s="53" t="n"/>
      <c r="L1089" s="53" t="n"/>
      <c r="M1089" s="53" t="n"/>
      <c r="N1089" s="54" t="n"/>
      <c r="O1089" s="57">
        <f>IF(COUNTA(A1089,C1089,F1089,G1089)=0,"",IF(OR(A1089="",C1089="",F1089="",G1089=""),"INCOMPLETO",IF(COUNTIF(Perguntas!$A$2:$A$31,C1089)=0,"ID INVÁLIDO",IF(COUNTIF(Perguntas!$A$22:$A$31,C1089)&gt;0,"EXTRA",IF(INDEX(Perguntas!$C$2:$C$21,MATCH(C1089,Perguntas!$A$2:$A$21,0))="","PERGUNTA VAZIA",IF(COUNTIFS(Plataformas!$A$2:$A$7,F1089,Plataformas!$C$2:$C$7,"Sim")=0,"FORA DO PLANO",IF(COUNTIFS($B$2:B1089,B1089,$C$2:C1089,C1089,$F$2:F1089,F1089)&gt;1,"DUPLICADO","OK")))))))</f>
        <v/>
      </c>
    </row>
    <row r="1090" ht="15" customHeight="1" s="22">
      <c r="A1090" s="38" t="n"/>
      <c r="B1090" s="52">
        <f>IF(A1090="","",DATE(YEAR(A1090),MONTH(A1090),1))</f>
        <v/>
      </c>
      <c r="C1090" s="37" t="n"/>
      <c r="D1090" s="42">
        <f>IF(C1090="","",IFERROR(INDEX(Perguntas!$B$2:$B$31,MATCH(C1090,Perguntas!$A$2:$A$31,0)),"ID inválido"))</f>
        <v/>
      </c>
      <c r="E1090" s="42">
        <f>IF(C1090="","",IFERROR(INDEX(Perguntas!$C$2:$C$31,MATCH(C1090,Perguntas!$A$2:$A$31,0)),""))</f>
        <v/>
      </c>
      <c r="F1090" s="37" t="n"/>
      <c r="G1090" s="37" t="n"/>
      <c r="H1090" s="53" t="n"/>
      <c r="I1090" s="53" t="n"/>
      <c r="J1090" s="37" t="n"/>
      <c r="K1090" s="53" t="n"/>
      <c r="L1090" s="53" t="n"/>
      <c r="M1090" s="53" t="n"/>
      <c r="N1090" s="54" t="n"/>
      <c r="O1090" s="55">
        <f>IF(COUNTA(A1090,C1090,F1090,G1090)=0,"",IF(OR(A1090="",C1090="",F1090="",G1090=""),"INCOMPLETO",IF(COUNTIF(Perguntas!$A$2:$A$31,C1090)=0,"ID INVÁLIDO",IF(COUNTIF(Perguntas!$A$22:$A$31,C1090)&gt;0,"EXTRA",IF(INDEX(Perguntas!$C$2:$C$21,MATCH(C1090,Perguntas!$A$2:$A$21,0))="","PERGUNTA VAZIA",IF(COUNTIFS(Plataformas!$A$2:$A$7,F1090,Plataformas!$C$2:$C$7,"Sim")=0,"FORA DO PLANO",IF(COUNTIFS($B$2:B1090,B1090,$C$2:C1090,C1090,$F$2:F1090,F1090)&gt;1,"DUPLICADO","OK")))))))</f>
        <v/>
      </c>
    </row>
    <row r="1091" ht="15" customHeight="1" s="22">
      <c r="A1091" s="38" t="n"/>
      <c r="B1091" s="56">
        <f>IF(A1091="","",DATE(YEAR(A1091),MONTH(A1091),1))</f>
        <v/>
      </c>
      <c r="C1091" s="37" t="n"/>
      <c r="D1091" s="43">
        <f>IF(C1091="","",IFERROR(INDEX(Perguntas!$B$2:$B$31,MATCH(C1091,Perguntas!$A$2:$A$31,0)),"ID inválido"))</f>
        <v/>
      </c>
      <c r="E1091" s="43">
        <f>IF(C1091="","",IFERROR(INDEX(Perguntas!$C$2:$C$31,MATCH(C1091,Perguntas!$A$2:$A$31,0)),""))</f>
        <v/>
      </c>
      <c r="F1091" s="37" t="n"/>
      <c r="G1091" s="37" t="n"/>
      <c r="H1091" s="53" t="n"/>
      <c r="I1091" s="53" t="n"/>
      <c r="J1091" s="37" t="n"/>
      <c r="K1091" s="53" t="n"/>
      <c r="L1091" s="53" t="n"/>
      <c r="M1091" s="53" t="n"/>
      <c r="N1091" s="54" t="n"/>
      <c r="O1091" s="57">
        <f>IF(COUNTA(A1091,C1091,F1091,G1091)=0,"",IF(OR(A1091="",C1091="",F1091="",G1091=""),"INCOMPLETO",IF(COUNTIF(Perguntas!$A$2:$A$31,C1091)=0,"ID INVÁLIDO",IF(COUNTIF(Perguntas!$A$22:$A$31,C1091)&gt;0,"EXTRA",IF(INDEX(Perguntas!$C$2:$C$21,MATCH(C1091,Perguntas!$A$2:$A$21,0))="","PERGUNTA VAZIA",IF(COUNTIFS(Plataformas!$A$2:$A$7,F1091,Plataformas!$C$2:$C$7,"Sim")=0,"FORA DO PLANO",IF(COUNTIFS($B$2:B1091,B1091,$C$2:C1091,C1091,$F$2:F1091,F1091)&gt;1,"DUPLICADO","OK")))))))</f>
        <v/>
      </c>
    </row>
    <row r="1092" ht="15" customHeight="1" s="22">
      <c r="A1092" s="38" t="n"/>
      <c r="B1092" s="52">
        <f>IF(A1092="","",DATE(YEAR(A1092),MONTH(A1092),1))</f>
        <v/>
      </c>
      <c r="C1092" s="37" t="n"/>
      <c r="D1092" s="42">
        <f>IF(C1092="","",IFERROR(INDEX(Perguntas!$B$2:$B$31,MATCH(C1092,Perguntas!$A$2:$A$31,0)),"ID inválido"))</f>
        <v/>
      </c>
      <c r="E1092" s="42">
        <f>IF(C1092="","",IFERROR(INDEX(Perguntas!$C$2:$C$31,MATCH(C1092,Perguntas!$A$2:$A$31,0)),""))</f>
        <v/>
      </c>
      <c r="F1092" s="37" t="n"/>
      <c r="G1092" s="37" t="n"/>
      <c r="H1092" s="53" t="n"/>
      <c r="I1092" s="53" t="n"/>
      <c r="J1092" s="37" t="n"/>
      <c r="K1092" s="53" t="n"/>
      <c r="L1092" s="53" t="n"/>
      <c r="M1092" s="53" t="n"/>
      <c r="N1092" s="54" t="n"/>
      <c r="O1092" s="55">
        <f>IF(COUNTA(A1092,C1092,F1092,G1092)=0,"",IF(OR(A1092="",C1092="",F1092="",G1092=""),"INCOMPLETO",IF(COUNTIF(Perguntas!$A$2:$A$31,C1092)=0,"ID INVÁLIDO",IF(COUNTIF(Perguntas!$A$22:$A$31,C1092)&gt;0,"EXTRA",IF(INDEX(Perguntas!$C$2:$C$21,MATCH(C1092,Perguntas!$A$2:$A$21,0))="","PERGUNTA VAZIA",IF(COUNTIFS(Plataformas!$A$2:$A$7,F1092,Plataformas!$C$2:$C$7,"Sim")=0,"FORA DO PLANO",IF(COUNTIFS($B$2:B1092,B1092,$C$2:C1092,C1092,$F$2:F1092,F1092)&gt;1,"DUPLICADO","OK")))))))</f>
        <v/>
      </c>
    </row>
    <row r="1093" ht="15" customHeight="1" s="22">
      <c r="A1093" s="38" t="n"/>
      <c r="B1093" s="56">
        <f>IF(A1093="","",DATE(YEAR(A1093),MONTH(A1093),1))</f>
        <v/>
      </c>
      <c r="C1093" s="37" t="n"/>
      <c r="D1093" s="43">
        <f>IF(C1093="","",IFERROR(INDEX(Perguntas!$B$2:$B$31,MATCH(C1093,Perguntas!$A$2:$A$31,0)),"ID inválido"))</f>
        <v/>
      </c>
      <c r="E1093" s="43">
        <f>IF(C1093="","",IFERROR(INDEX(Perguntas!$C$2:$C$31,MATCH(C1093,Perguntas!$A$2:$A$31,0)),""))</f>
        <v/>
      </c>
      <c r="F1093" s="37" t="n"/>
      <c r="G1093" s="37" t="n"/>
      <c r="H1093" s="53" t="n"/>
      <c r="I1093" s="53" t="n"/>
      <c r="J1093" s="37" t="n"/>
      <c r="K1093" s="53" t="n"/>
      <c r="L1093" s="53" t="n"/>
      <c r="M1093" s="53" t="n"/>
      <c r="N1093" s="54" t="n"/>
      <c r="O1093" s="57">
        <f>IF(COUNTA(A1093,C1093,F1093,G1093)=0,"",IF(OR(A1093="",C1093="",F1093="",G1093=""),"INCOMPLETO",IF(COUNTIF(Perguntas!$A$2:$A$31,C1093)=0,"ID INVÁLIDO",IF(COUNTIF(Perguntas!$A$22:$A$31,C1093)&gt;0,"EXTRA",IF(INDEX(Perguntas!$C$2:$C$21,MATCH(C1093,Perguntas!$A$2:$A$21,0))="","PERGUNTA VAZIA",IF(COUNTIFS(Plataformas!$A$2:$A$7,F1093,Plataformas!$C$2:$C$7,"Sim")=0,"FORA DO PLANO",IF(COUNTIFS($B$2:B1093,B1093,$C$2:C1093,C1093,$F$2:F1093,F1093)&gt;1,"DUPLICADO","OK")))))))</f>
        <v/>
      </c>
    </row>
    <row r="1094" ht="15" customHeight="1" s="22">
      <c r="A1094" s="38" t="n"/>
      <c r="B1094" s="52">
        <f>IF(A1094="","",DATE(YEAR(A1094),MONTH(A1094),1))</f>
        <v/>
      </c>
      <c r="C1094" s="37" t="n"/>
      <c r="D1094" s="42">
        <f>IF(C1094="","",IFERROR(INDEX(Perguntas!$B$2:$B$31,MATCH(C1094,Perguntas!$A$2:$A$31,0)),"ID inválido"))</f>
        <v/>
      </c>
      <c r="E1094" s="42">
        <f>IF(C1094="","",IFERROR(INDEX(Perguntas!$C$2:$C$31,MATCH(C1094,Perguntas!$A$2:$A$31,0)),""))</f>
        <v/>
      </c>
      <c r="F1094" s="37" t="n"/>
      <c r="G1094" s="37" t="n"/>
      <c r="H1094" s="53" t="n"/>
      <c r="I1094" s="53" t="n"/>
      <c r="J1094" s="37" t="n"/>
      <c r="K1094" s="53" t="n"/>
      <c r="L1094" s="53" t="n"/>
      <c r="M1094" s="53" t="n"/>
      <c r="N1094" s="54" t="n"/>
      <c r="O1094" s="55">
        <f>IF(COUNTA(A1094,C1094,F1094,G1094)=0,"",IF(OR(A1094="",C1094="",F1094="",G1094=""),"INCOMPLETO",IF(COUNTIF(Perguntas!$A$2:$A$31,C1094)=0,"ID INVÁLIDO",IF(COUNTIF(Perguntas!$A$22:$A$31,C1094)&gt;0,"EXTRA",IF(INDEX(Perguntas!$C$2:$C$21,MATCH(C1094,Perguntas!$A$2:$A$21,0))="","PERGUNTA VAZIA",IF(COUNTIFS(Plataformas!$A$2:$A$7,F1094,Plataformas!$C$2:$C$7,"Sim")=0,"FORA DO PLANO",IF(COUNTIFS($B$2:B1094,B1094,$C$2:C1094,C1094,$F$2:F1094,F1094)&gt;1,"DUPLICADO","OK")))))))</f>
        <v/>
      </c>
    </row>
    <row r="1095" ht="15" customHeight="1" s="22">
      <c r="A1095" s="38" t="n"/>
      <c r="B1095" s="56">
        <f>IF(A1095="","",DATE(YEAR(A1095),MONTH(A1095),1))</f>
        <v/>
      </c>
      <c r="C1095" s="37" t="n"/>
      <c r="D1095" s="43">
        <f>IF(C1095="","",IFERROR(INDEX(Perguntas!$B$2:$B$31,MATCH(C1095,Perguntas!$A$2:$A$31,0)),"ID inválido"))</f>
        <v/>
      </c>
      <c r="E1095" s="43">
        <f>IF(C1095="","",IFERROR(INDEX(Perguntas!$C$2:$C$31,MATCH(C1095,Perguntas!$A$2:$A$31,0)),""))</f>
        <v/>
      </c>
      <c r="F1095" s="37" t="n"/>
      <c r="G1095" s="37" t="n"/>
      <c r="H1095" s="53" t="n"/>
      <c r="I1095" s="53" t="n"/>
      <c r="J1095" s="37" t="n"/>
      <c r="K1095" s="53" t="n"/>
      <c r="L1095" s="53" t="n"/>
      <c r="M1095" s="53" t="n"/>
      <c r="N1095" s="54" t="n"/>
      <c r="O1095" s="57">
        <f>IF(COUNTA(A1095,C1095,F1095,G1095)=0,"",IF(OR(A1095="",C1095="",F1095="",G1095=""),"INCOMPLETO",IF(COUNTIF(Perguntas!$A$2:$A$31,C1095)=0,"ID INVÁLIDO",IF(COUNTIF(Perguntas!$A$22:$A$31,C1095)&gt;0,"EXTRA",IF(INDEX(Perguntas!$C$2:$C$21,MATCH(C1095,Perguntas!$A$2:$A$21,0))="","PERGUNTA VAZIA",IF(COUNTIFS(Plataformas!$A$2:$A$7,F1095,Plataformas!$C$2:$C$7,"Sim")=0,"FORA DO PLANO",IF(COUNTIFS($B$2:B1095,B1095,$C$2:C1095,C1095,$F$2:F1095,F1095)&gt;1,"DUPLICADO","OK")))))))</f>
        <v/>
      </c>
    </row>
    <row r="1096" ht="15" customHeight="1" s="22">
      <c r="A1096" s="38" t="n"/>
      <c r="B1096" s="52">
        <f>IF(A1096="","",DATE(YEAR(A1096),MONTH(A1096),1))</f>
        <v/>
      </c>
      <c r="C1096" s="37" t="n"/>
      <c r="D1096" s="42">
        <f>IF(C1096="","",IFERROR(INDEX(Perguntas!$B$2:$B$31,MATCH(C1096,Perguntas!$A$2:$A$31,0)),"ID inválido"))</f>
        <v/>
      </c>
      <c r="E1096" s="42">
        <f>IF(C1096="","",IFERROR(INDEX(Perguntas!$C$2:$C$31,MATCH(C1096,Perguntas!$A$2:$A$31,0)),""))</f>
        <v/>
      </c>
      <c r="F1096" s="37" t="n"/>
      <c r="G1096" s="37" t="n"/>
      <c r="H1096" s="53" t="n"/>
      <c r="I1096" s="53" t="n"/>
      <c r="J1096" s="37" t="n"/>
      <c r="K1096" s="53" t="n"/>
      <c r="L1096" s="53" t="n"/>
      <c r="M1096" s="53" t="n"/>
      <c r="N1096" s="54" t="n"/>
      <c r="O1096" s="55">
        <f>IF(COUNTA(A1096,C1096,F1096,G1096)=0,"",IF(OR(A1096="",C1096="",F1096="",G1096=""),"INCOMPLETO",IF(COUNTIF(Perguntas!$A$2:$A$31,C1096)=0,"ID INVÁLIDO",IF(COUNTIF(Perguntas!$A$22:$A$31,C1096)&gt;0,"EXTRA",IF(INDEX(Perguntas!$C$2:$C$21,MATCH(C1096,Perguntas!$A$2:$A$21,0))="","PERGUNTA VAZIA",IF(COUNTIFS(Plataformas!$A$2:$A$7,F1096,Plataformas!$C$2:$C$7,"Sim")=0,"FORA DO PLANO",IF(COUNTIFS($B$2:B1096,B1096,$C$2:C1096,C1096,$F$2:F1096,F1096)&gt;1,"DUPLICADO","OK")))))))</f>
        <v/>
      </c>
    </row>
    <row r="1097" ht="15" customHeight="1" s="22">
      <c r="A1097" s="38" t="n"/>
      <c r="B1097" s="56">
        <f>IF(A1097="","",DATE(YEAR(A1097),MONTH(A1097),1))</f>
        <v/>
      </c>
      <c r="C1097" s="37" t="n"/>
      <c r="D1097" s="43">
        <f>IF(C1097="","",IFERROR(INDEX(Perguntas!$B$2:$B$31,MATCH(C1097,Perguntas!$A$2:$A$31,0)),"ID inválido"))</f>
        <v/>
      </c>
      <c r="E1097" s="43">
        <f>IF(C1097="","",IFERROR(INDEX(Perguntas!$C$2:$C$31,MATCH(C1097,Perguntas!$A$2:$A$31,0)),""))</f>
        <v/>
      </c>
      <c r="F1097" s="37" t="n"/>
      <c r="G1097" s="37" t="n"/>
      <c r="H1097" s="53" t="n"/>
      <c r="I1097" s="53" t="n"/>
      <c r="J1097" s="37" t="n"/>
      <c r="K1097" s="53" t="n"/>
      <c r="L1097" s="53" t="n"/>
      <c r="M1097" s="53" t="n"/>
      <c r="N1097" s="54" t="n"/>
      <c r="O1097" s="57">
        <f>IF(COUNTA(A1097,C1097,F1097,G1097)=0,"",IF(OR(A1097="",C1097="",F1097="",G1097=""),"INCOMPLETO",IF(COUNTIF(Perguntas!$A$2:$A$31,C1097)=0,"ID INVÁLIDO",IF(COUNTIF(Perguntas!$A$22:$A$31,C1097)&gt;0,"EXTRA",IF(INDEX(Perguntas!$C$2:$C$21,MATCH(C1097,Perguntas!$A$2:$A$21,0))="","PERGUNTA VAZIA",IF(COUNTIFS(Plataformas!$A$2:$A$7,F1097,Plataformas!$C$2:$C$7,"Sim")=0,"FORA DO PLANO",IF(COUNTIFS($B$2:B1097,B1097,$C$2:C1097,C1097,$F$2:F1097,F1097)&gt;1,"DUPLICADO","OK")))))))</f>
        <v/>
      </c>
    </row>
    <row r="1098" ht="15" customHeight="1" s="22">
      <c r="A1098" s="38" t="n"/>
      <c r="B1098" s="52">
        <f>IF(A1098="","",DATE(YEAR(A1098),MONTH(A1098),1))</f>
        <v/>
      </c>
      <c r="C1098" s="37" t="n"/>
      <c r="D1098" s="42">
        <f>IF(C1098="","",IFERROR(INDEX(Perguntas!$B$2:$B$31,MATCH(C1098,Perguntas!$A$2:$A$31,0)),"ID inválido"))</f>
        <v/>
      </c>
      <c r="E1098" s="42">
        <f>IF(C1098="","",IFERROR(INDEX(Perguntas!$C$2:$C$31,MATCH(C1098,Perguntas!$A$2:$A$31,0)),""))</f>
        <v/>
      </c>
      <c r="F1098" s="37" t="n"/>
      <c r="G1098" s="37" t="n"/>
      <c r="H1098" s="53" t="n"/>
      <c r="I1098" s="53" t="n"/>
      <c r="J1098" s="37" t="n"/>
      <c r="K1098" s="53" t="n"/>
      <c r="L1098" s="53" t="n"/>
      <c r="M1098" s="53" t="n"/>
      <c r="N1098" s="54" t="n"/>
      <c r="O1098" s="55">
        <f>IF(COUNTA(A1098,C1098,F1098,G1098)=0,"",IF(OR(A1098="",C1098="",F1098="",G1098=""),"INCOMPLETO",IF(COUNTIF(Perguntas!$A$2:$A$31,C1098)=0,"ID INVÁLIDO",IF(COUNTIF(Perguntas!$A$22:$A$31,C1098)&gt;0,"EXTRA",IF(INDEX(Perguntas!$C$2:$C$21,MATCH(C1098,Perguntas!$A$2:$A$21,0))="","PERGUNTA VAZIA",IF(COUNTIFS(Plataformas!$A$2:$A$7,F1098,Plataformas!$C$2:$C$7,"Sim")=0,"FORA DO PLANO",IF(COUNTIFS($B$2:B1098,B1098,$C$2:C1098,C1098,$F$2:F1098,F1098)&gt;1,"DUPLICADO","OK")))))))</f>
        <v/>
      </c>
    </row>
    <row r="1099" ht="15" customHeight="1" s="22">
      <c r="A1099" s="38" t="n"/>
      <c r="B1099" s="56">
        <f>IF(A1099="","",DATE(YEAR(A1099),MONTH(A1099),1))</f>
        <v/>
      </c>
      <c r="C1099" s="37" t="n"/>
      <c r="D1099" s="43">
        <f>IF(C1099="","",IFERROR(INDEX(Perguntas!$B$2:$B$31,MATCH(C1099,Perguntas!$A$2:$A$31,0)),"ID inválido"))</f>
        <v/>
      </c>
      <c r="E1099" s="43">
        <f>IF(C1099="","",IFERROR(INDEX(Perguntas!$C$2:$C$31,MATCH(C1099,Perguntas!$A$2:$A$31,0)),""))</f>
        <v/>
      </c>
      <c r="F1099" s="37" t="n"/>
      <c r="G1099" s="37" t="n"/>
      <c r="H1099" s="53" t="n"/>
      <c r="I1099" s="53" t="n"/>
      <c r="J1099" s="37" t="n"/>
      <c r="K1099" s="53" t="n"/>
      <c r="L1099" s="53" t="n"/>
      <c r="M1099" s="53" t="n"/>
      <c r="N1099" s="54" t="n"/>
      <c r="O1099" s="57">
        <f>IF(COUNTA(A1099,C1099,F1099,G1099)=0,"",IF(OR(A1099="",C1099="",F1099="",G1099=""),"INCOMPLETO",IF(COUNTIF(Perguntas!$A$2:$A$31,C1099)=0,"ID INVÁLIDO",IF(COUNTIF(Perguntas!$A$22:$A$31,C1099)&gt;0,"EXTRA",IF(INDEX(Perguntas!$C$2:$C$21,MATCH(C1099,Perguntas!$A$2:$A$21,0))="","PERGUNTA VAZIA",IF(COUNTIFS(Plataformas!$A$2:$A$7,F1099,Plataformas!$C$2:$C$7,"Sim")=0,"FORA DO PLANO",IF(COUNTIFS($B$2:B1099,B1099,$C$2:C1099,C1099,$F$2:F1099,F1099)&gt;1,"DUPLICADO","OK")))))))</f>
        <v/>
      </c>
    </row>
    <row r="1100" ht="15" customHeight="1" s="22">
      <c r="A1100" s="38" t="n"/>
      <c r="B1100" s="52">
        <f>IF(A1100="","",DATE(YEAR(A1100),MONTH(A1100),1))</f>
        <v/>
      </c>
      <c r="C1100" s="37" t="n"/>
      <c r="D1100" s="42">
        <f>IF(C1100="","",IFERROR(INDEX(Perguntas!$B$2:$B$31,MATCH(C1100,Perguntas!$A$2:$A$31,0)),"ID inválido"))</f>
        <v/>
      </c>
      <c r="E1100" s="42">
        <f>IF(C1100="","",IFERROR(INDEX(Perguntas!$C$2:$C$31,MATCH(C1100,Perguntas!$A$2:$A$31,0)),""))</f>
        <v/>
      </c>
      <c r="F1100" s="37" t="n"/>
      <c r="G1100" s="37" t="n"/>
      <c r="H1100" s="53" t="n"/>
      <c r="I1100" s="53" t="n"/>
      <c r="J1100" s="37" t="n"/>
      <c r="K1100" s="53" t="n"/>
      <c r="L1100" s="53" t="n"/>
      <c r="M1100" s="53" t="n"/>
      <c r="N1100" s="54" t="n"/>
      <c r="O1100" s="55">
        <f>IF(COUNTA(A1100,C1100,F1100,G1100)=0,"",IF(OR(A1100="",C1100="",F1100="",G1100=""),"INCOMPLETO",IF(COUNTIF(Perguntas!$A$2:$A$31,C1100)=0,"ID INVÁLIDO",IF(COUNTIF(Perguntas!$A$22:$A$31,C1100)&gt;0,"EXTRA",IF(INDEX(Perguntas!$C$2:$C$21,MATCH(C1100,Perguntas!$A$2:$A$21,0))="","PERGUNTA VAZIA",IF(COUNTIFS(Plataformas!$A$2:$A$7,F1100,Plataformas!$C$2:$C$7,"Sim")=0,"FORA DO PLANO",IF(COUNTIFS($B$2:B1100,B1100,$C$2:C1100,C1100,$F$2:F1100,F1100)&gt;1,"DUPLICADO","OK")))))))</f>
        <v/>
      </c>
    </row>
    <row r="1101" ht="15" customHeight="1" s="22">
      <c r="A1101" s="38" t="n"/>
      <c r="B1101" s="56">
        <f>IF(A1101="","",DATE(YEAR(A1101),MONTH(A1101),1))</f>
        <v/>
      </c>
      <c r="C1101" s="37" t="n"/>
      <c r="D1101" s="43">
        <f>IF(C1101="","",IFERROR(INDEX(Perguntas!$B$2:$B$31,MATCH(C1101,Perguntas!$A$2:$A$31,0)),"ID inválido"))</f>
        <v/>
      </c>
      <c r="E1101" s="43">
        <f>IF(C1101="","",IFERROR(INDEX(Perguntas!$C$2:$C$31,MATCH(C1101,Perguntas!$A$2:$A$31,0)),""))</f>
        <v/>
      </c>
      <c r="F1101" s="37" t="n"/>
      <c r="G1101" s="37" t="n"/>
      <c r="H1101" s="53" t="n"/>
      <c r="I1101" s="53" t="n"/>
      <c r="J1101" s="37" t="n"/>
      <c r="K1101" s="53" t="n"/>
      <c r="L1101" s="53" t="n"/>
      <c r="M1101" s="53" t="n"/>
      <c r="N1101" s="54" t="n"/>
      <c r="O1101" s="57">
        <f>IF(COUNTA(A1101,C1101,F1101,G1101)=0,"",IF(OR(A1101="",C1101="",F1101="",G1101=""),"INCOMPLETO",IF(COUNTIF(Perguntas!$A$2:$A$31,C1101)=0,"ID INVÁLIDO",IF(COUNTIF(Perguntas!$A$22:$A$31,C1101)&gt;0,"EXTRA",IF(INDEX(Perguntas!$C$2:$C$21,MATCH(C1101,Perguntas!$A$2:$A$21,0))="","PERGUNTA VAZIA",IF(COUNTIFS(Plataformas!$A$2:$A$7,F1101,Plataformas!$C$2:$C$7,"Sim")=0,"FORA DO PLANO",IF(COUNTIFS($B$2:B1101,B1101,$C$2:C1101,C1101,$F$2:F1101,F1101)&gt;1,"DUPLICADO","OK")))))))</f>
        <v/>
      </c>
    </row>
    <row r="1102" ht="15" customHeight="1" s="22">
      <c r="A1102" s="38" t="n"/>
      <c r="B1102" s="52">
        <f>IF(A1102="","",DATE(YEAR(A1102),MONTH(A1102),1))</f>
        <v/>
      </c>
      <c r="C1102" s="37" t="n"/>
      <c r="D1102" s="42">
        <f>IF(C1102="","",IFERROR(INDEX(Perguntas!$B$2:$B$31,MATCH(C1102,Perguntas!$A$2:$A$31,0)),"ID inválido"))</f>
        <v/>
      </c>
      <c r="E1102" s="42">
        <f>IF(C1102="","",IFERROR(INDEX(Perguntas!$C$2:$C$31,MATCH(C1102,Perguntas!$A$2:$A$31,0)),""))</f>
        <v/>
      </c>
      <c r="F1102" s="37" t="n"/>
      <c r="G1102" s="37" t="n"/>
      <c r="H1102" s="53" t="n"/>
      <c r="I1102" s="53" t="n"/>
      <c r="J1102" s="37" t="n"/>
      <c r="K1102" s="53" t="n"/>
      <c r="L1102" s="53" t="n"/>
      <c r="M1102" s="53" t="n"/>
      <c r="N1102" s="54" t="n"/>
      <c r="O1102" s="55">
        <f>IF(COUNTA(A1102,C1102,F1102,G1102)=0,"",IF(OR(A1102="",C1102="",F1102="",G1102=""),"INCOMPLETO",IF(COUNTIF(Perguntas!$A$2:$A$31,C1102)=0,"ID INVÁLIDO",IF(COUNTIF(Perguntas!$A$22:$A$31,C1102)&gt;0,"EXTRA",IF(INDEX(Perguntas!$C$2:$C$21,MATCH(C1102,Perguntas!$A$2:$A$21,0))="","PERGUNTA VAZIA",IF(COUNTIFS(Plataformas!$A$2:$A$7,F1102,Plataformas!$C$2:$C$7,"Sim")=0,"FORA DO PLANO",IF(COUNTIFS($B$2:B1102,B1102,$C$2:C1102,C1102,$F$2:F1102,F1102)&gt;1,"DUPLICADO","OK")))))))</f>
        <v/>
      </c>
    </row>
    <row r="1103" ht="15" customHeight="1" s="22">
      <c r="A1103" s="38" t="n"/>
      <c r="B1103" s="56">
        <f>IF(A1103="","",DATE(YEAR(A1103),MONTH(A1103),1))</f>
        <v/>
      </c>
      <c r="C1103" s="37" t="n"/>
      <c r="D1103" s="43">
        <f>IF(C1103="","",IFERROR(INDEX(Perguntas!$B$2:$B$31,MATCH(C1103,Perguntas!$A$2:$A$31,0)),"ID inválido"))</f>
        <v/>
      </c>
      <c r="E1103" s="43">
        <f>IF(C1103="","",IFERROR(INDEX(Perguntas!$C$2:$C$31,MATCH(C1103,Perguntas!$A$2:$A$31,0)),""))</f>
        <v/>
      </c>
      <c r="F1103" s="37" t="n"/>
      <c r="G1103" s="37" t="n"/>
      <c r="H1103" s="53" t="n"/>
      <c r="I1103" s="53" t="n"/>
      <c r="J1103" s="37" t="n"/>
      <c r="K1103" s="53" t="n"/>
      <c r="L1103" s="53" t="n"/>
      <c r="M1103" s="53" t="n"/>
      <c r="N1103" s="54" t="n"/>
      <c r="O1103" s="57">
        <f>IF(COUNTA(A1103,C1103,F1103,G1103)=0,"",IF(OR(A1103="",C1103="",F1103="",G1103=""),"INCOMPLETO",IF(COUNTIF(Perguntas!$A$2:$A$31,C1103)=0,"ID INVÁLIDO",IF(COUNTIF(Perguntas!$A$22:$A$31,C1103)&gt;0,"EXTRA",IF(INDEX(Perguntas!$C$2:$C$21,MATCH(C1103,Perguntas!$A$2:$A$21,0))="","PERGUNTA VAZIA",IF(COUNTIFS(Plataformas!$A$2:$A$7,F1103,Plataformas!$C$2:$C$7,"Sim")=0,"FORA DO PLANO",IF(COUNTIFS($B$2:B1103,B1103,$C$2:C1103,C1103,$F$2:F1103,F1103)&gt;1,"DUPLICADO","OK")))))))</f>
        <v/>
      </c>
    </row>
    <row r="1104" ht="15" customHeight="1" s="22">
      <c r="A1104" s="38" t="n"/>
      <c r="B1104" s="52">
        <f>IF(A1104="","",DATE(YEAR(A1104),MONTH(A1104),1))</f>
        <v/>
      </c>
      <c r="C1104" s="37" t="n"/>
      <c r="D1104" s="42">
        <f>IF(C1104="","",IFERROR(INDEX(Perguntas!$B$2:$B$31,MATCH(C1104,Perguntas!$A$2:$A$31,0)),"ID inválido"))</f>
        <v/>
      </c>
      <c r="E1104" s="42">
        <f>IF(C1104="","",IFERROR(INDEX(Perguntas!$C$2:$C$31,MATCH(C1104,Perguntas!$A$2:$A$31,0)),""))</f>
        <v/>
      </c>
      <c r="F1104" s="37" t="n"/>
      <c r="G1104" s="37" t="n"/>
      <c r="H1104" s="53" t="n"/>
      <c r="I1104" s="53" t="n"/>
      <c r="J1104" s="37" t="n"/>
      <c r="K1104" s="53" t="n"/>
      <c r="L1104" s="53" t="n"/>
      <c r="M1104" s="53" t="n"/>
      <c r="N1104" s="54" t="n"/>
      <c r="O1104" s="55">
        <f>IF(COUNTA(A1104,C1104,F1104,G1104)=0,"",IF(OR(A1104="",C1104="",F1104="",G1104=""),"INCOMPLETO",IF(COUNTIF(Perguntas!$A$2:$A$31,C1104)=0,"ID INVÁLIDO",IF(COUNTIF(Perguntas!$A$22:$A$31,C1104)&gt;0,"EXTRA",IF(INDEX(Perguntas!$C$2:$C$21,MATCH(C1104,Perguntas!$A$2:$A$21,0))="","PERGUNTA VAZIA",IF(COUNTIFS(Plataformas!$A$2:$A$7,F1104,Plataformas!$C$2:$C$7,"Sim")=0,"FORA DO PLANO",IF(COUNTIFS($B$2:B1104,B1104,$C$2:C1104,C1104,$F$2:F1104,F1104)&gt;1,"DUPLICADO","OK")))))))</f>
        <v/>
      </c>
    </row>
    <row r="1105" ht="15" customHeight="1" s="22">
      <c r="A1105" s="38" t="n"/>
      <c r="B1105" s="56">
        <f>IF(A1105="","",DATE(YEAR(A1105),MONTH(A1105),1))</f>
        <v/>
      </c>
      <c r="C1105" s="37" t="n"/>
      <c r="D1105" s="43">
        <f>IF(C1105="","",IFERROR(INDEX(Perguntas!$B$2:$B$31,MATCH(C1105,Perguntas!$A$2:$A$31,0)),"ID inválido"))</f>
        <v/>
      </c>
      <c r="E1105" s="43">
        <f>IF(C1105="","",IFERROR(INDEX(Perguntas!$C$2:$C$31,MATCH(C1105,Perguntas!$A$2:$A$31,0)),""))</f>
        <v/>
      </c>
      <c r="F1105" s="37" t="n"/>
      <c r="G1105" s="37" t="n"/>
      <c r="H1105" s="53" t="n"/>
      <c r="I1105" s="53" t="n"/>
      <c r="J1105" s="37" t="n"/>
      <c r="K1105" s="53" t="n"/>
      <c r="L1105" s="53" t="n"/>
      <c r="M1105" s="53" t="n"/>
      <c r="N1105" s="54" t="n"/>
      <c r="O1105" s="57">
        <f>IF(COUNTA(A1105,C1105,F1105,G1105)=0,"",IF(OR(A1105="",C1105="",F1105="",G1105=""),"INCOMPLETO",IF(COUNTIF(Perguntas!$A$2:$A$31,C1105)=0,"ID INVÁLIDO",IF(COUNTIF(Perguntas!$A$22:$A$31,C1105)&gt;0,"EXTRA",IF(INDEX(Perguntas!$C$2:$C$21,MATCH(C1105,Perguntas!$A$2:$A$21,0))="","PERGUNTA VAZIA",IF(COUNTIFS(Plataformas!$A$2:$A$7,F1105,Plataformas!$C$2:$C$7,"Sim")=0,"FORA DO PLANO",IF(COUNTIFS($B$2:B1105,B1105,$C$2:C1105,C1105,$F$2:F1105,F1105)&gt;1,"DUPLICADO","OK")))))))</f>
        <v/>
      </c>
    </row>
    <row r="1106" ht="15" customHeight="1" s="22">
      <c r="A1106" s="38" t="n"/>
      <c r="B1106" s="52">
        <f>IF(A1106="","",DATE(YEAR(A1106),MONTH(A1106),1))</f>
        <v/>
      </c>
      <c r="C1106" s="37" t="n"/>
      <c r="D1106" s="42">
        <f>IF(C1106="","",IFERROR(INDEX(Perguntas!$B$2:$B$31,MATCH(C1106,Perguntas!$A$2:$A$31,0)),"ID inválido"))</f>
        <v/>
      </c>
      <c r="E1106" s="42">
        <f>IF(C1106="","",IFERROR(INDEX(Perguntas!$C$2:$C$31,MATCH(C1106,Perguntas!$A$2:$A$31,0)),""))</f>
        <v/>
      </c>
      <c r="F1106" s="37" t="n"/>
      <c r="G1106" s="37" t="n"/>
      <c r="H1106" s="53" t="n"/>
      <c r="I1106" s="53" t="n"/>
      <c r="J1106" s="37" t="n"/>
      <c r="K1106" s="53" t="n"/>
      <c r="L1106" s="53" t="n"/>
      <c r="M1106" s="53" t="n"/>
      <c r="N1106" s="54" t="n"/>
      <c r="O1106" s="55">
        <f>IF(COUNTA(A1106,C1106,F1106,G1106)=0,"",IF(OR(A1106="",C1106="",F1106="",G1106=""),"INCOMPLETO",IF(COUNTIF(Perguntas!$A$2:$A$31,C1106)=0,"ID INVÁLIDO",IF(COUNTIF(Perguntas!$A$22:$A$31,C1106)&gt;0,"EXTRA",IF(INDEX(Perguntas!$C$2:$C$21,MATCH(C1106,Perguntas!$A$2:$A$21,0))="","PERGUNTA VAZIA",IF(COUNTIFS(Plataformas!$A$2:$A$7,F1106,Plataformas!$C$2:$C$7,"Sim")=0,"FORA DO PLANO",IF(COUNTIFS($B$2:B1106,B1106,$C$2:C1106,C1106,$F$2:F1106,F1106)&gt;1,"DUPLICADO","OK")))))))</f>
        <v/>
      </c>
    </row>
    <row r="1107" ht="15" customHeight="1" s="22">
      <c r="A1107" s="38" t="n"/>
      <c r="B1107" s="56">
        <f>IF(A1107="","",DATE(YEAR(A1107),MONTH(A1107),1))</f>
        <v/>
      </c>
      <c r="C1107" s="37" t="n"/>
      <c r="D1107" s="43">
        <f>IF(C1107="","",IFERROR(INDEX(Perguntas!$B$2:$B$31,MATCH(C1107,Perguntas!$A$2:$A$31,0)),"ID inválido"))</f>
        <v/>
      </c>
      <c r="E1107" s="43">
        <f>IF(C1107="","",IFERROR(INDEX(Perguntas!$C$2:$C$31,MATCH(C1107,Perguntas!$A$2:$A$31,0)),""))</f>
        <v/>
      </c>
      <c r="F1107" s="37" t="n"/>
      <c r="G1107" s="37" t="n"/>
      <c r="H1107" s="53" t="n"/>
      <c r="I1107" s="53" t="n"/>
      <c r="J1107" s="37" t="n"/>
      <c r="K1107" s="53" t="n"/>
      <c r="L1107" s="53" t="n"/>
      <c r="M1107" s="53" t="n"/>
      <c r="N1107" s="54" t="n"/>
      <c r="O1107" s="57">
        <f>IF(COUNTA(A1107,C1107,F1107,G1107)=0,"",IF(OR(A1107="",C1107="",F1107="",G1107=""),"INCOMPLETO",IF(COUNTIF(Perguntas!$A$2:$A$31,C1107)=0,"ID INVÁLIDO",IF(COUNTIF(Perguntas!$A$22:$A$31,C1107)&gt;0,"EXTRA",IF(INDEX(Perguntas!$C$2:$C$21,MATCH(C1107,Perguntas!$A$2:$A$21,0))="","PERGUNTA VAZIA",IF(COUNTIFS(Plataformas!$A$2:$A$7,F1107,Plataformas!$C$2:$C$7,"Sim")=0,"FORA DO PLANO",IF(COUNTIFS($B$2:B1107,B1107,$C$2:C1107,C1107,$F$2:F1107,F1107)&gt;1,"DUPLICADO","OK")))))))</f>
        <v/>
      </c>
    </row>
    <row r="1108" ht="15" customHeight="1" s="22">
      <c r="A1108" s="38" t="n"/>
      <c r="B1108" s="52">
        <f>IF(A1108="","",DATE(YEAR(A1108),MONTH(A1108),1))</f>
        <v/>
      </c>
      <c r="C1108" s="37" t="n"/>
      <c r="D1108" s="42">
        <f>IF(C1108="","",IFERROR(INDEX(Perguntas!$B$2:$B$31,MATCH(C1108,Perguntas!$A$2:$A$31,0)),"ID inválido"))</f>
        <v/>
      </c>
      <c r="E1108" s="42">
        <f>IF(C1108="","",IFERROR(INDEX(Perguntas!$C$2:$C$31,MATCH(C1108,Perguntas!$A$2:$A$31,0)),""))</f>
        <v/>
      </c>
      <c r="F1108" s="37" t="n"/>
      <c r="G1108" s="37" t="n"/>
      <c r="H1108" s="53" t="n"/>
      <c r="I1108" s="53" t="n"/>
      <c r="J1108" s="37" t="n"/>
      <c r="K1108" s="53" t="n"/>
      <c r="L1108" s="53" t="n"/>
      <c r="M1108" s="53" t="n"/>
      <c r="N1108" s="54" t="n"/>
      <c r="O1108" s="55">
        <f>IF(COUNTA(A1108,C1108,F1108,G1108)=0,"",IF(OR(A1108="",C1108="",F1108="",G1108=""),"INCOMPLETO",IF(COUNTIF(Perguntas!$A$2:$A$31,C1108)=0,"ID INVÁLIDO",IF(COUNTIF(Perguntas!$A$22:$A$31,C1108)&gt;0,"EXTRA",IF(INDEX(Perguntas!$C$2:$C$21,MATCH(C1108,Perguntas!$A$2:$A$21,0))="","PERGUNTA VAZIA",IF(COUNTIFS(Plataformas!$A$2:$A$7,F1108,Plataformas!$C$2:$C$7,"Sim")=0,"FORA DO PLANO",IF(COUNTIFS($B$2:B1108,B1108,$C$2:C1108,C1108,$F$2:F1108,F1108)&gt;1,"DUPLICADO","OK")))))))</f>
        <v/>
      </c>
    </row>
    <row r="1109" ht="15" customHeight="1" s="22">
      <c r="A1109" s="38" t="n"/>
      <c r="B1109" s="56">
        <f>IF(A1109="","",DATE(YEAR(A1109),MONTH(A1109),1))</f>
        <v/>
      </c>
      <c r="C1109" s="37" t="n"/>
      <c r="D1109" s="43">
        <f>IF(C1109="","",IFERROR(INDEX(Perguntas!$B$2:$B$31,MATCH(C1109,Perguntas!$A$2:$A$31,0)),"ID inválido"))</f>
        <v/>
      </c>
      <c r="E1109" s="43">
        <f>IF(C1109="","",IFERROR(INDEX(Perguntas!$C$2:$C$31,MATCH(C1109,Perguntas!$A$2:$A$31,0)),""))</f>
        <v/>
      </c>
      <c r="F1109" s="37" t="n"/>
      <c r="G1109" s="37" t="n"/>
      <c r="H1109" s="53" t="n"/>
      <c r="I1109" s="53" t="n"/>
      <c r="J1109" s="37" t="n"/>
      <c r="K1109" s="53" t="n"/>
      <c r="L1109" s="53" t="n"/>
      <c r="M1109" s="53" t="n"/>
      <c r="N1109" s="54" t="n"/>
      <c r="O1109" s="57">
        <f>IF(COUNTA(A1109,C1109,F1109,G1109)=0,"",IF(OR(A1109="",C1109="",F1109="",G1109=""),"INCOMPLETO",IF(COUNTIF(Perguntas!$A$2:$A$31,C1109)=0,"ID INVÁLIDO",IF(COUNTIF(Perguntas!$A$22:$A$31,C1109)&gt;0,"EXTRA",IF(INDEX(Perguntas!$C$2:$C$21,MATCH(C1109,Perguntas!$A$2:$A$21,0))="","PERGUNTA VAZIA",IF(COUNTIFS(Plataformas!$A$2:$A$7,F1109,Plataformas!$C$2:$C$7,"Sim")=0,"FORA DO PLANO",IF(COUNTIFS($B$2:B1109,B1109,$C$2:C1109,C1109,$F$2:F1109,F1109)&gt;1,"DUPLICADO","OK")))))))</f>
        <v/>
      </c>
    </row>
    <row r="1110" ht="15" customHeight="1" s="22">
      <c r="A1110" s="38" t="n"/>
      <c r="B1110" s="52">
        <f>IF(A1110="","",DATE(YEAR(A1110),MONTH(A1110),1))</f>
        <v/>
      </c>
      <c r="C1110" s="37" t="n"/>
      <c r="D1110" s="42">
        <f>IF(C1110="","",IFERROR(INDEX(Perguntas!$B$2:$B$31,MATCH(C1110,Perguntas!$A$2:$A$31,0)),"ID inválido"))</f>
        <v/>
      </c>
      <c r="E1110" s="42">
        <f>IF(C1110="","",IFERROR(INDEX(Perguntas!$C$2:$C$31,MATCH(C1110,Perguntas!$A$2:$A$31,0)),""))</f>
        <v/>
      </c>
      <c r="F1110" s="37" t="n"/>
      <c r="G1110" s="37" t="n"/>
      <c r="H1110" s="53" t="n"/>
      <c r="I1110" s="53" t="n"/>
      <c r="J1110" s="37" t="n"/>
      <c r="K1110" s="53" t="n"/>
      <c r="L1110" s="53" t="n"/>
      <c r="M1110" s="53" t="n"/>
      <c r="N1110" s="54" t="n"/>
      <c r="O1110" s="55">
        <f>IF(COUNTA(A1110,C1110,F1110,G1110)=0,"",IF(OR(A1110="",C1110="",F1110="",G1110=""),"INCOMPLETO",IF(COUNTIF(Perguntas!$A$2:$A$31,C1110)=0,"ID INVÁLIDO",IF(COUNTIF(Perguntas!$A$22:$A$31,C1110)&gt;0,"EXTRA",IF(INDEX(Perguntas!$C$2:$C$21,MATCH(C1110,Perguntas!$A$2:$A$21,0))="","PERGUNTA VAZIA",IF(COUNTIFS(Plataformas!$A$2:$A$7,F1110,Plataformas!$C$2:$C$7,"Sim")=0,"FORA DO PLANO",IF(COUNTIFS($B$2:B1110,B1110,$C$2:C1110,C1110,$F$2:F1110,F1110)&gt;1,"DUPLICADO","OK")))))))</f>
        <v/>
      </c>
    </row>
    <row r="1111" ht="15" customHeight="1" s="22">
      <c r="A1111" s="38" t="n"/>
      <c r="B1111" s="56">
        <f>IF(A1111="","",DATE(YEAR(A1111),MONTH(A1111),1))</f>
        <v/>
      </c>
      <c r="C1111" s="37" t="n"/>
      <c r="D1111" s="43">
        <f>IF(C1111="","",IFERROR(INDEX(Perguntas!$B$2:$B$31,MATCH(C1111,Perguntas!$A$2:$A$31,0)),"ID inválido"))</f>
        <v/>
      </c>
      <c r="E1111" s="43">
        <f>IF(C1111="","",IFERROR(INDEX(Perguntas!$C$2:$C$31,MATCH(C1111,Perguntas!$A$2:$A$31,0)),""))</f>
        <v/>
      </c>
      <c r="F1111" s="37" t="n"/>
      <c r="G1111" s="37" t="n"/>
      <c r="H1111" s="53" t="n"/>
      <c r="I1111" s="53" t="n"/>
      <c r="J1111" s="37" t="n"/>
      <c r="K1111" s="53" t="n"/>
      <c r="L1111" s="53" t="n"/>
      <c r="M1111" s="53" t="n"/>
      <c r="N1111" s="54" t="n"/>
      <c r="O1111" s="57">
        <f>IF(COUNTA(A1111,C1111,F1111,G1111)=0,"",IF(OR(A1111="",C1111="",F1111="",G1111=""),"INCOMPLETO",IF(COUNTIF(Perguntas!$A$2:$A$31,C1111)=0,"ID INVÁLIDO",IF(COUNTIF(Perguntas!$A$22:$A$31,C1111)&gt;0,"EXTRA",IF(INDEX(Perguntas!$C$2:$C$21,MATCH(C1111,Perguntas!$A$2:$A$21,0))="","PERGUNTA VAZIA",IF(COUNTIFS(Plataformas!$A$2:$A$7,F1111,Plataformas!$C$2:$C$7,"Sim")=0,"FORA DO PLANO",IF(COUNTIFS($B$2:B1111,B1111,$C$2:C1111,C1111,$F$2:F1111,F1111)&gt;1,"DUPLICADO","OK")))))))</f>
        <v/>
      </c>
    </row>
    <row r="1112" ht="15" customHeight="1" s="22">
      <c r="A1112" s="38" t="n"/>
      <c r="B1112" s="52">
        <f>IF(A1112="","",DATE(YEAR(A1112),MONTH(A1112),1))</f>
        <v/>
      </c>
      <c r="C1112" s="37" t="n"/>
      <c r="D1112" s="42">
        <f>IF(C1112="","",IFERROR(INDEX(Perguntas!$B$2:$B$31,MATCH(C1112,Perguntas!$A$2:$A$31,0)),"ID inválido"))</f>
        <v/>
      </c>
      <c r="E1112" s="42">
        <f>IF(C1112="","",IFERROR(INDEX(Perguntas!$C$2:$C$31,MATCH(C1112,Perguntas!$A$2:$A$31,0)),""))</f>
        <v/>
      </c>
      <c r="F1112" s="37" t="n"/>
      <c r="G1112" s="37" t="n"/>
      <c r="H1112" s="53" t="n"/>
      <c r="I1112" s="53" t="n"/>
      <c r="J1112" s="37" t="n"/>
      <c r="K1112" s="53" t="n"/>
      <c r="L1112" s="53" t="n"/>
      <c r="M1112" s="53" t="n"/>
      <c r="N1112" s="54" t="n"/>
      <c r="O1112" s="55">
        <f>IF(COUNTA(A1112,C1112,F1112,G1112)=0,"",IF(OR(A1112="",C1112="",F1112="",G1112=""),"INCOMPLETO",IF(COUNTIF(Perguntas!$A$2:$A$31,C1112)=0,"ID INVÁLIDO",IF(COUNTIF(Perguntas!$A$22:$A$31,C1112)&gt;0,"EXTRA",IF(INDEX(Perguntas!$C$2:$C$21,MATCH(C1112,Perguntas!$A$2:$A$21,0))="","PERGUNTA VAZIA",IF(COUNTIFS(Plataformas!$A$2:$A$7,F1112,Plataformas!$C$2:$C$7,"Sim")=0,"FORA DO PLANO",IF(COUNTIFS($B$2:B1112,B1112,$C$2:C1112,C1112,$F$2:F1112,F1112)&gt;1,"DUPLICADO","OK")))))))</f>
        <v/>
      </c>
    </row>
    <row r="1113" ht="15" customHeight="1" s="22">
      <c r="A1113" s="38" t="n"/>
      <c r="B1113" s="56">
        <f>IF(A1113="","",DATE(YEAR(A1113),MONTH(A1113),1))</f>
        <v/>
      </c>
      <c r="C1113" s="37" t="n"/>
      <c r="D1113" s="43">
        <f>IF(C1113="","",IFERROR(INDEX(Perguntas!$B$2:$B$31,MATCH(C1113,Perguntas!$A$2:$A$31,0)),"ID inválido"))</f>
        <v/>
      </c>
      <c r="E1113" s="43">
        <f>IF(C1113="","",IFERROR(INDEX(Perguntas!$C$2:$C$31,MATCH(C1113,Perguntas!$A$2:$A$31,0)),""))</f>
        <v/>
      </c>
      <c r="F1113" s="37" t="n"/>
      <c r="G1113" s="37" t="n"/>
      <c r="H1113" s="53" t="n"/>
      <c r="I1113" s="53" t="n"/>
      <c r="J1113" s="37" t="n"/>
      <c r="K1113" s="53" t="n"/>
      <c r="L1113" s="53" t="n"/>
      <c r="M1113" s="53" t="n"/>
      <c r="N1113" s="54" t="n"/>
      <c r="O1113" s="57">
        <f>IF(COUNTA(A1113,C1113,F1113,G1113)=0,"",IF(OR(A1113="",C1113="",F1113="",G1113=""),"INCOMPLETO",IF(COUNTIF(Perguntas!$A$2:$A$31,C1113)=0,"ID INVÁLIDO",IF(COUNTIF(Perguntas!$A$22:$A$31,C1113)&gt;0,"EXTRA",IF(INDEX(Perguntas!$C$2:$C$21,MATCH(C1113,Perguntas!$A$2:$A$21,0))="","PERGUNTA VAZIA",IF(COUNTIFS(Plataformas!$A$2:$A$7,F1113,Plataformas!$C$2:$C$7,"Sim")=0,"FORA DO PLANO",IF(COUNTIFS($B$2:B1113,B1113,$C$2:C1113,C1113,$F$2:F1113,F1113)&gt;1,"DUPLICADO","OK")))))))</f>
        <v/>
      </c>
    </row>
    <row r="1114" ht="15" customHeight="1" s="22">
      <c r="A1114" s="38" t="n"/>
      <c r="B1114" s="52">
        <f>IF(A1114="","",DATE(YEAR(A1114),MONTH(A1114),1))</f>
        <v/>
      </c>
      <c r="C1114" s="37" t="n"/>
      <c r="D1114" s="42">
        <f>IF(C1114="","",IFERROR(INDEX(Perguntas!$B$2:$B$31,MATCH(C1114,Perguntas!$A$2:$A$31,0)),"ID inválido"))</f>
        <v/>
      </c>
      <c r="E1114" s="42">
        <f>IF(C1114="","",IFERROR(INDEX(Perguntas!$C$2:$C$31,MATCH(C1114,Perguntas!$A$2:$A$31,0)),""))</f>
        <v/>
      </c>
      <c r="F1114" s="37" t="n"/>
      <c r="G1114" s="37" t="n"/>
      <c r="H1114" s="53" t="n"/>
      <c r="I1114" s="53" t="n"/>
      <c r="J1114" s="37" t="n"/>
      <c r="K1114" s="53" t="n"/>
      <c r="L1114" s="53" t="n"/>
      <c r="M1114" s="53" t="n"/>
      <c r="N1114" s="54" t="n"/>
      <c r="O1114" s="55">
        <f>IF(COUNTA(A1114,C1114,F1114,G1114)=0,"",IF(OR(A1114="",C1114="",F1114="",G1114=""),"INCOMPLETO",IF(COUNTIF(Perguntas!$A$2:$A$31,C1114)=0,"ID INVÁLIDO",IF(COUNTIF(Perguntas!$A$22:$A$31,C1114)&gt;0,"EXTRA",IF(INDEX(Perguntas!$C$2:$C$21,MATCH(C1114,Perguntas!$A$2:$A$21,0))="","PERGUNTA VAZIA",IF(COUNTIFS(Plataformas!$A$2:$A$7,F1114,Plataformas!$C$2:$C$7,"Sim")=0,"FORA DO PLANO",IF(COUNTIFS($B$2:B1114,B1114,$C$2:C1114,C1114,$F$2:F1114,F1114)&gt;1,"DUPLICADO","OK")))))))</f>
        <v/>
      </c>
    </row>
    <row r="1115" ht="15" customHeight="1" s="22">
      <c r="A1115" s="38" t="n"/>
      <c r="B1115" s="56">
        <f>IF(A1115="","",DATE(YEAR(A1115),MONTH(A1115),1))</f>
        <v/>
      </c>
      <c r="C1115" s="37" t="n"/>
      <c r="D1115" s="43">
        <f>IF(C1115="","",IFERROR(INDEX(Perguntas!$B$2:$B$31,MATCH(C1115,Perguntas!$A$2:$A$31,0)),"ID inválido"))</f>
        <v/>
      </c>
      <c r="E1115" s="43">
        <f>IF(C1115="","",IFERROR(INDEX(Perguntas!$C$2:$C$31,MATCH(C1115,Perguntas!$A$2:$A$31,0)),""))</f>
        <v/>
      </c>
      <c r="F1115" s="37" t="n"/>
      <c r="G1115" s="37" t="n"/>
      <c r="H1115" s="53" t="n"/>
      <c r="I1115" s="53" t="n"/>
      <c r="J1115" s="37" t="n"/>
      <c r="K1115" s="53" t="n"/>
      <c r="L1115" s="53" t="n"/>
      <c r="M1115" s="53" t="n"/>
      <c r="N1115" s="54" t="n"/>
      <c r="O1115" s="57">
        <f>IF(COUNTA(A1115,C1115,F1115,G1115)=0,"",IF(OR(A1115="",C1115="",F1115="",G1115=""),"INCOMPLETO",IF(COUNTIF(Perguntas!$A$2:$A$31,C1115)=0,"ID INVÁLIDO",IF(COUNTIF(Perguntas!$A$22:$A$31,C1115)&gt;0,"EXTRA",IF(INDEX(Perguntas!$C$2:$C$21,MATCH(C1115,Perguntas!$A$2:$A$21,0))="","PERGUNTA VAZIA",IF(COUNTIFS(Plataformas!$A$2:$A$7,F1115,Plataformas!$C$2:$C$7,"Sim")=0,"FORA DO PLANO",IF(COUNTIFS($B$2:B1115,B1115,$C$2:C1115,C1115,$F$2:F1115,F1115)&gt;1,"DUPLICADO","OK")))))))</f>
        <v/>
      </c>
    </row>
    <row r="1116" ht="15" customHeight="1" s="22">
      <c r="A1116" s="38" t="n"/>
      <c r="B1116" s="52">
        <f>IF(A1116="","",DATE(YEAR(A1116),MONTH(A1116),1))</f>
        <v/>
      </c>
      <c r="C1116" s="37" t="n"/>
      <c r="D1116" s="42">
        <f>IF(C1116="","",IFERROR(INDEX(Perguntas!$B$2:$B$31,MATCH(C1116,Perguntas!$A$2:$A$31,0)),"ID inválido"))</f>
        <v/>
      </c>
      <c r="E1116" s="42">
        <f>IF(C1116="","",IFERROR(INDEX(Perguntas!$C$2:$C$31,MATCH(C1116,Perguntas!$A$2:$A$31,0)),""))</f>
        <v/>
      </c>
      <c r="F1116" s="37" t="n"/>
      <c r="G1116" s="37" t="n"/>
      <c r="H1116" s="53" t="n"/>
      <c r="I1116" s="53" t="n"/>
      <c r="J1116" s="37" t="n"/>
      <c r="K1116" s="53" t="n"/>
      <c r="L1116" s="53" t="n"/>
      <c r="M1116" s="53" t="n"/>
      <c r="N1116" s="54" t="n"/>
      <c r="O1116" s="55">
        <f>IF(COUNTA(A1116,C1116,F1116,G1116)=0,"",IF(OR(A1116="",C1116="",F1116="",G1116=""),"INCOMPLETO",IF(COUNTIF(Perguntas!$A$2:$A$31,C1116)=0,"ID INVÁLIDO",IF(COUNTIF(Perguntas!$A$22:$A$31,C1116)&gt;0,"EXTRA",IF(INDEX(Perguntas!$C$2:$C$21,MATCH(C1116,Perguntas!$A$2:$A$21,0))="","PERGUNTA VAZIA",IF(COUNTIFS(Plataformas!$A$2:$A$7,F1116,Plataformas!$C$2:$C$7,"Sim")=0,"FORA DO PLANO",IF(COUNTIFS($B$2:B1116,B1116,$C$2:C1116,C1116,$F$2:F1116,F1116)&gt;1,"DUPLICADO","OK")))))))</f>
        <v/>
      </c>
    </row>
    <row r="1117" ht="15" customHeight="1" s="22">
      <c r="A1117" s="38" t="n"/>
      <c r="B1117" s="56">
        <f>IF(A1117="","",DATE(YEAR(A1117),MONTH(A1117),1))</f>
        <v/>
      </c>
      <c r="C1117" s="37" t="n"/>
      <c r="D1117" s="43">
        <f>IF(C1117="","",IFERROR(INDEX(Perguntas!$B$2:$B$31,MATCH(C1117,Perguntas!$A$2:$A$31,0)),"ID inválido"))</f>
        <v/>
      </c>
      <c r="E1117" s="43">
        <f>IF(C1117="","",IFERROR(INDEX(Perguntas!$C$2:$C$31,MATCH(C1117,Perguntas!$A$2:$A$31,0)),""))</f>
        <v/>
      </c>
      <c r="F1117" s="37" t="n"/>
      <c r="G1117" s="37" t="n"/>
      <c r="H1117" s="53" t="n"/>
      <c r="I1117" s="53" t="n"/>
      <c r="J1117" s="37" t="n"/>
      <c r="K1117" s="53" t="n"/>
      <c r="L1117" s="53" t="n"/>
      <c r="M1117" s="53" t="n"/>
      <c r="N1117" s="54" t="n"/>
      <c r="O1117" s="57">
        <f>IF(COUNTA(A1117,C1117,F1117,G1117)=0,"",IF(OR(A1117="",C1117="",F1117="",G1117=""),"INCOMPLETO",IF(COUNTIF(Perguntas!$A$2:$A$31,C1117)=0,"ID INVÁLIDO",IF(COUNTIF(Perguntas!$A$22:$A$31,C1117)&gt;0,"EXTRA",IF(INDEX(Perguntas!$C$2:$C$21,MATCH(C1117,Perguntas!$A$2:$A$21,0))="","PERGUNTA VAZIA",IF(COUNTIFS(Plataformas!$A$2:$A$7,F1117,Plataformas!$C$2:$C$7,"Sim")=0,"FORA DO PLANO",IF(COUNTIFS($B$2:B1117,B1117,$C$2:C1117,C1117,$F$2:F1117,F1117)&gt;1,"DUPLICADO","OK")))))))</f>
        <v/>
      </c>
    </row>
    <row r="1118" ht="15" customHeight="1" s="22">
      <c r="A1118" s="38" t="n"/>
      <c r="B1118" s="52">
        <f>IF(A1118="","",DATE(YEAR(A1118),MONTH(A1118),1))</f>
        <v/>
      </c>
      <c r="C1118" s="37" t="n"/>
      <c r="D1118" s="42">
        <f>IF(C1118="","",IFERROR(INDEX(Perguntas!$B$2:$B$31,MATCH(C1118,Perguntas!$A$2:$A$31,0)),"ID inválido"))</f>
        <v/>
      </c>
      <c r="E1118" s="42">
        <f>IF(C1118="","",IFERROR(INDEX(Perguntas!$C$2:$C$31,MATCH(C1118,Perguntas!$A$2:$A$31,0)),""))</f>
        <v/>
      </c>
      <c r="F1118" s="37" t="n"/>
      <c r="G1118" s="37" t="n"/>
      <c r="H1118" s="53" t="n"/>
      <c r="I1118" s="53" t="n"/>
      <c r="J1118" s="37" t="n"/>
      <c r="K1118" s="53" t="n"/>
      <c r="L1118" s="53" t="n"/>
      <c r="M1118" s="53" t="n"/>
      <c r="N1118" s="54" t="n"/>
      <c r="O1118" s="55">
        <f>IF(COUNTA(A1118,C1118,F1118,G1118)=0,"",IF(OR(A1118="",C1118="",F1118="",G1118=""),"INCOMPLETO",IF(COUNTIF(Perguntas!$A$2:$A$31,C1118)=0,"ID INVÁLIDO",IF(COUNTIF(Perguntas!$A$22:$A$31,C1118)&gt;0,"EXTRA",IF(INDEX(Perguntas!$C$2:$C$21,MATCH(C1118,Perguntas!$A$2:$A$21,0))="","PERGUNTA VAZIA",IF(COUNTIFS(Plataformas!$A$2:$A$7,F1118,Plataformas!$C$2:$C$7,"Sim")=0,"FORA DO PLANO",IF(COUNTIFS($B$2:B1118,B1118,$C$2:C1118,C1118,$F$2:F1118,F1118)&gt;1,"DUPLICADO","OK")))))))</f>
        <v/>
      </c>
    </row>
    <row r="1119" ht="15" customHeight="1" s="22">
      <c r="A1119" s="38" t="n"/>
      <c r="B1119" s="56">
        <f>IF(A1119="","",DATE(YEAR(A1119),MONTH(A1119),1))</f>
        <v/>
      </c>
      <c r="C1119" s="37" t="n"/>
      <c r="D1119" s="43">
        <f>IF(C1119="","",IFERROR(INDEX(Perguntas!$B$2:$B$31,MATCH(C1119,Perguntas!$A$2:$A$31,0)),"ID inválido"))</f>
        <v/>
      </c>
      <c r="E1119" s="43">
        <f>IF(C1119="","",IFERROR(INDEX(Perguntas!$C$2:$C$31,MATCH(C1119,Perguntas!$A$2:$A$31,0)),""))</f>
        <v/>
      </c>
      <c r="F1119" s="37" t="n"/>
      <c r="G1119" s="37" t="n"/>
      <c r="H1119" s="53" t="n"/>
      <c r="I1119" s="53" t="n"/>
      <c r="J1119" s="37" t="n"/>
      <c r="K1119" s="53" t="n"/>
      <c r="L1119" s="53" t="n"/>
      <c r="M1119" s="53" t="n"/>
      <c r="N1119" s="54" t="n"/>
      <c r="O1119" s="57">
        <f>IF(COUNTA(A1119,C1119,F1119,G1119)=0,"",IF(OR(A1119="",C1119="",F1119="",G1119=""),"INCOMPLETO",IF(COUNTIF(Perguntas!$A$2:$A$31,C1119)=0,"ID INVÁLIDO",IF(COUNTIF(Perguntas!$A$22:$A$31,C1119)&gt;0,"EXTRA",IF(INDEX(Perguntas!$C$2:$C$21,MATCH(C1119,Perguntas!$A$2:$A$21,0))="","PERGUNTA VAZIA",IF(COUNTIFS(Plataformas!$A$2:$A$7,F1119,Plataformas!$C$2:$C$7,"Sim")=0,"FORA DO PLANO",IF(COUNTIFS($B$2:B1119,B1119,$C$2:C1119,C1119,$F$2:F1119,F1119)&gt;1,"DUPLICADO","OK")))))))</f>
        <v/>
      </c>
    </row>
    <row r="1120" ht="15" customHeight="1" s="22">
      <c r="A1120" s="38" t="n"/>
      <c r="B1120" s="52">
        <f>IF(A1120="","",DATE(YEAR(A1120),MONTH(A1120),1))</f>
        <v/>
      </c>
      <c r="C1120" s="37" t="n"/>
      <c r="D1120" s="42">
        <f>IF(C1120="","",IFERROR(INDEX(Perguntas!$B$2:$B$31,MATCH(C1120,Perguntas!$A$2:$A$31,0)),"ID inválido"))</f>
        <v/>
      </c>
      <c r="E1120" s="42">
        <f>IF(C1120="","",IFERROR(INDEX(Perguntas!$C$2:$C$31,MATCH(C1120,Perguntas!$A$2:$A$31,0)),""))</f>
        <v/>
      </c>
      <c r="F1120" s="37" t="n"/>
      <c r="G1120" s="37" t="n"/>
      <c r="H1120" s="53" t="n"/>
      <c r="I1120" s="53" t="n"/>
      <c r="J1120" s="37" t="n"/>
      <c r="K1120" s="53" t="n"/>
      <c r="L1120" s="53" t="n"/>
      <c r="M1120" s="53" t="n"/>
      <c r="N1120" s="54" t="n"/>
      <c r="O1120" s="55">
        <f>IF(COUNTA(A1120,C1120,F1120,G1120)=0,"",IF(OR(A1120="",C1120="",F1120="",G1120=""),"INCOMPLETO",IF(COUNTIF(Perguntas!$A$2:$A$31,C1120)=0,"ID INVÁLIDO",IF(COUNTIF(Perguntas!$A$22:$A$31,C1120)&gt;0,"EXTRA",IF(INDEX(Perguntas!$C$2:$C$21,MATCH(C1120,Perguntas!$A$2:$A$21,0))="","PERGUNTA VAZIA",IF(COUNTIFS(Plataformas!$A$2:$A$7,F1120,Plataformas!$C$2:$C$7,"Sim")=0,"FORA DO PLANO",IF(COUNTIFS($B$2:B1120,B1120,$C$2:C1120,C1120,$F$2:F1120,F1120)&gt;1,"DUPLICADO","OK")))))))</f>
        <v/>
      </c>
    </row>
    <row r="1121" ht="15" customHeight="1" s="22">
      <c r="A1121" s="38" t="n"/>
      <c r="B1121" s="56">
        <f>IF(A1121="","",DATE(YEAR(A1121),MONTH(A1121),1))</f>
        <v/>
      </c>
      <c r="C1121" s="37" t="n"/>
      <c r="D1121" s="43">
        <f>IF(C1121="","",IFERROR(INDEX(Perguntas!$B$2:$B$31,MATCH(C1121,Perguntas!$A$2:$A$31,0)),"ID inválido"))</f>
        <v/>
      </c>
      <c r="E1121" s="43">
        <f>IF(C1121="","",IFERROR(INDEX(Perguntas!$C$2:$C$31,MATCH(C1121,Perguntas!$A$2:$A$31,0)),""))</f>
        <v/>
      </c>
      <c r="F1121" s="37" t="n"/>
      <c r="G1121" s="37" t="n"/>
      <c r="H1121" s="53" t="n"/>
      <c r="I1121" s="53" t="n"/>
      <c r="J1121" s="37" t="n"/>
      <c r="K1121" s="53" t="n"/>
      <c r="L1121" s="53" t="n"/>
      <c r="M1121" s="53" t="n"/>
      <c r="N1121" s="54" t="n"/>
      <c r="O1121" s="57">
        <f>IF(COUNTA(A1121,C1121,F1121,G1121)=0,"",IF(OR(A1121="",C1121="",F1121="",G1121=""),"INCOMPLETO",IF(COUNTIF(Perguntas!$A$2:$A$31,C1121)=0,"ID INVÁLIDO",IF(COUNTIF(Perguntas!$A$22:$A$31,C1121)&gt;0,"EXTRA",IF(INDEX(Perguntas!$C$2:$C$21,MATCH(C1121,Perguntas!$A$2:$A$21,0))="","PERGUNTA VAZIA",IF(COUNTIFS(Plataformas!$A$2:$A$7,F1121,Plataformas!$C$2:$C$7,"Sim")=0,"FORA DO PLANO",IF(COUNTIFS($B$2:B1121,B1121,$C$2:C1121,C1121,$F$2:F1121,F1121)&gt;1,"DUPLICADO","OK")))))))</f>
        <v/>
      </c>
    </row>
    <row r="1122" ht="15" customHeight="1" s="22">
      <c r="A1122" s="38" t="n"/>
      <c r="B1122" s="52">
        <f>IF(A1122="","",DATE(YEAR(A1122),MONTH(A1122),1))</f>
        <v/>
      </c>
      <c r="C1122" s="37" t="n"/>
      <c r="D1122" s="42">
        <f>IF(C1122="","",IFERROR(INDEX(Perguntas!$B$2:$B$31,MATCH(C1122,Perguntas!$A$2:$A$31,0)),"ID inválido"))</f>
        <v/>
      </c>
      <c r="E1122" s="42">
        <f>IF(C1122="","",IFERROR(INDEX(Perguntas!$C$2:$C$31,MATCH(C1122,Perguntas!$A$2:$A$31,0)),""))</f>
        <v/>
      </c>
      <c r="F1122" s="37" t="n"/>
      <c r="G1122" s="37" t="n"/>
      <c r="H1122" s="53" t="n"/>
      <c r="I1122" s="53" t="n"/>
      <c r="J1122" s="37" t="n"/>
      <c r="K1122" s="53" t="n"/>
      <c r="L1122" s="53" t="n"/>
      <c r="M1122" s="53" t="n"/>
      <c r="N1122" s="54" t="n"/>
      <c r="O1122" s="55">
        <f>IF(COUNTA(A1122,C1122,F1122,G1122)=0,"",IF(OR(A1122="",C1122="",F1122="",G1122=""),"INCOMPLETO",IF(COUNTIF(Perguntas!$A$2:$A$31,C1122)=0,"ID INVÁLIDO",IF(COUNTIF(Perguntas!$A$22:$A$31,C1122)&gt;0,"EXTRA",IF(INDEX(Perguntas!$C$2:$C$21,MATCH(C1122,Perguntas!$A$2:$A$21,0))="","PERGUNTA VAZIA",IF(COUNTIFS(Plataformas!$A$2:$A$7,F1122,Plataformas!$C$2:$C$7,"Sim")=0,"FORA DO PLANO",IF(COUNTIFS($B$2:B1122,B1122,$C$2:C1122,C1122,$F$2:F1122,F1122)&gt;1,"DUPLICADO","OK")))))))</f>
        <v/>
      </c>
    </row>
    <row r="1123" ht="15" customHeight="1" s="22">
      <c r="A1123" s="38" t="n"/>
      <c r="B1123" s="56">
        <f>IF(A1123="","",DATE(YEAR(A1123),MONTH(A1123),1))</f>
        <v/>
      </c>
      <c r="C1123" s="37" t="n"/>
      <c r="D1123" s="43">
        <f>IF(C1123="","",IFERROR(INDEX(Perguntas!$B$2:$B$31,MATCH(C1123,Perguntas!$A$2:$A$31,0)),"ID inválido"))</f>
        <v/>
      </c>
      <c r="E1123" s="43">
        <f>IF(C1123="","",IFERROR(INDEX(Perguntas!$C$2:$C$31,MATCH(C1123,Perguntas!$A$2:$A$31,0)),""))</f>
        <v/>
      </c>
      <c r="F1123" s="37" t="n"/>
      <c r="G1123" s="37" t="n"/>
      <c r="H1123" s="53" t="n"/>
      <c r="I1123" s="53" t="n"/>
      <c r="J1123" s="37" t="n"/>
      <c r="K1123" s="53" t="n"/>
      <c r="L1123" s="53" t="n"/>
      <c r="M1123" s="53" t="n"/>
      <c r="N1123" s="54" t="n"/>
      <c r="O1123" s="57">
        <f>IF(COUNTA(A1123,C1123,F1123,G1123)=0,"",IF(OR(A1123="",C1123="",F1123="",G1123=""),"INCOMPLETO",IF(COUNTIF(Perguntas!$A$2:$A$31,C1123)=0,"ID INVÁLIDO",IF(COUNTIF(Perguntas!$A$22:$A$31,C1123)&gt;0,"EXTRA",IF(INDEX(Perguntas!$C$2:$C$21,MATCH(C1123,Perguntas!$A$2:$A$21,0))="","PERGUNTA VAZIA",IF(COUNTIFS(Plataformas!$A$2:$A$7,F1123,Plataformas!$C$2:$C$7,"Sim")=0,"FORA DO PLANO",IF(COUNTIFS($B$2:B1123,B1123,$C$2:C1123,C1123,$F$2:F1123,F1123)&gt;1,"DUPLICADO","OK")))))))</f>
        <v/>
      </c>
    </row>
    <row r="1124" ht="15" customHeight="1" s="22">
      <c r="A1124" s="38" t="n"/>
      <c r="B1124" s="52">
        <f>IF(A1124="","",DATE(YEAR(A1124),MONTH(A1124),1))</f>
        <v/>
      </c>
      <c r="C1124" s="37" t="n"/>
      <c r="D1124" s="42">
        <f>IF(C1124="","",IFERROR(INDEX(Perguntas!$B$2:$B$31,MATCH(C1124,Perguntas!$A$2:$A$31,0)),"ID inválido"))</f>
        <v/>
      </c>
      <c r="E1124" s="42">
        <f>IF(C1124="","",IFERROR(INDEX(Perguntas!$C$2:$C$31,MATCH(C1124,Perguntas!$A$2:$A$31,0)),""))</f>
        <v/>
      </c>
      <c r="F1124" s="37" t="n"/>
      <c r="G1124" s="37" t="n"/>
      <c r="H1124" s="53" t="n"/>
      <c r="I1124" s="53" t="n"/>
      <c r="J1124" s="37" t="n"/>
      <c r="K1124" s="53" t="n"/>
      <c r="L1124" s="53" t="n"/>
      <c r="M1124" s="53" t="n"/>
      <c r="N1124" s="54" t="n"/>
      <c r="O1124" s="55">
        <f>IF(COUNTA(A1124,C1124,F1124,G1124)=0,"",IF(OR(A1124="",C1124="",F1124="",G1124=""),"INCOMPLETO",IF(COUNTIF(Perguntas!$A$2:$A$31,C1124)=0,"ID INVÁLIDO",IF(COUNTIF(Perguntas!$A$22:$A$31,C1124)&gt;0,"EXTRA",IF(INDEX(Perguntas!$C$2:$C$21,MATCH(C1124,Perguntas!$A$2:$A$21,0))="","PERGUNTA VAZIA",IF(COUNTIFS(Plataformas!$A$2:$A$7,F1124,Plataformas!$C$2:$C$7,"Sim")=0,"FORA DO PLANO",IF(COUNTIFS($B$2:B1124,B1124,$C$2:C1124,C1124,$F$2:F1124,F1124)&gt;1,"DUPLICADO","OK")))))))</f>
        <v/>
      </c>
    </row>
    <row r="1125" ht="15" customHeight="1" s="22">
      <c r="A1125" s="38" t="n"/>
      <c r="B1125" s="56">
        <f>IF(A1125="","",DATE(YEAR(A1125),MONTH(A1125),1))</f>
        <v/>
      </c>
      <c r="C1125" s="37" t="n"/>
      <c r="D1125" s="43">
        <f>IF(C1125="","",IFERROR(INDEX(Perguntas!$B$2:$B$31,MATCH(C1125,Perguntas!$A$2:$A$31,0)),"ID inválido"))</f>
        <v/>
      </c>
      <c r="E1125" s="43">
        <f>IF(C1125="","",IFERROR(INDEX(Perguntas!$C$2:$C$31,MATCH(C1125,Perguntas!$A$2:$A$31,0)),""))</f>
        <v/>
      </c>
      <c r="F1125" s="37" t="n"/>
      <c r="G1125" s="37" t="n"/>
      <c r="H1125" s="53" t="n"/>
      <c r="I1125" s="53" t="n"/>
      <c r="J1125" s="37" t="n"/>
      <c r="K1125" s="53" t="n"/>
      <c r="L1125" s="53" t="n"/>
      <c r="M1125" s="53" t="n"/>
      <c r="N1125" s="54" t="n"/>
      <c r="O1125" s="57">
        <f>IF(COUNTA(A1125,C1125,F1125,G1125)=0,"",IF(OR(A1125="",C1125="",F1125="",G1125=""),"INCOMPLETO",IF(COUNTIF(Perguntas!$A$2:$A$31,C1125)=0,"ID INVÁLIDO",IF(COUNTIF(Perguntas!$A$22:$A$31,C1125)&gt;0,"EXTRA",IF(INDEX(Perguntas!$C$2:$C$21,MATCH(C1125,Perguntas!$A$2:$A$21,0))="","PERGUNTA VAZIA",IF(COUNTIFS(Plataformas!$A$2:$A$7,F1125,Plataformas!$C$2:$C$7,"Sim")=0,"FORA DO PLANO",IF(COUNTIFS($B$2:B1125,B1125,$C$2:C1125,C1125,$F$2:F1125,F1125)&gt;1,"DUPLICADO","OK")))))))</f>
        <v/>
      </c>
    </row>
    <row r="1126" ht="15" customHeight="1" s="22">
      <c r="A1126" s="38" t="n"/>
      <c r="B1126" s="52">
        <f>IF(A1126="","",DATE(YEAR(A1126),MONTH(A1126),1))</f>
        <v/>
      </c>
      <c r="C1126" s="37" t="n"/>
      <c r="D1126" s="42">
        <f>IF(C1126="","",IFERROR(INDEX(Perguntas!$B$2:$B$31,MATCH(C1126,Perguntas!$A$2:$A$31,0)),"ID inválido"))</f>
        <v/>
      </c>
      <c r="E1126" s="42">
        <f>IF(C1126="","",IFERROR(INDEX(Perguntas!$C$2:$C$31,MATCH(C1126,Perguntas!$A$2:$A$31,0)),""))</f>
        <v/>
      </c>
      <c r="F1126" s="37" t="n"/>
      <c r="G1126" s="37" t="n"/>
      <c r="H1126" s="53" t="n"/>
      <c r="I1126" s="53" t="n"/>
      <c r="J1126" s="37" t="n"/>
      <c r="K1126" s="53" t="n"/>
      <c r="L1126" s="53" t="n"/>
      <c r="M1126" s="53" t="n"/>
      <c r="N1126" s="54" t="n"/>
      <c r="O1126" s="55">
        <f>IF(COUNTA(A1126,C1126,F1126,G1126)=0,"",IF(OR(A1126="",C1126="",F1126="",G1126=""),"INCOMPLETO",IF(COUNTIF(Perguntas!$A$2:$A$31,C1126)=0,"ID INVÁLIDO",IF(COUNTIF(Perguntas!$A$22:$A$31,C1126)&gt;0,"EXTRA",IF(INDEX(Perguntas!$C$2:$C$21,MATCH(C1126,Perguntas!$A$2:$A$21,0))="","PERGUNTA VAZIA",IF(COUNTIFS(Plataformas!$A$2:$A$7,F1126,Plataformas!$C$2:$C$7,"Sim")=0,"FORA DO PLANO",IF(COUNTIFS($B$2:B1126,B1126,$C$2:C1126,C1126,$F$2:F1126,F1126)&gt;1,"DUPLICADO","OK")))))))</f>
        <v/>
      </c>
    </row>
    <row r="1127" ht="15" customHeight="1" s="22">
      <c r="A1127" s="38" t="n"/>
      <c r="B1127" s="56">
        <f>IF(A1127="","",DATE(YEAR(A1127),MONTH(A1127),1))</f>
        <v/>
      </c>
      <c r="C1127" s="37" t="n"/>
      <c r="D1127" s="43">
        <f>IF(C1127="","",IFERROR(INDEX(Perguntas!$B$2:$B$31,MATCH(C1127,Perguntas!$A$2:$A$31,0)),"ID inválido"))</f>
        <v/>
      </c>
      <c r="E1127" s="43">
        <f>IF(C1127="","",IFERROR(INDEX(Perguntas!$C$2:$C$31,MATCH(C1127,Perguntas!$A$2:$A$31,0)),""))</f>
        <v/>
      </c>
      <c r="F1127" s="37" t="n"/>
      <c r="G1127" s="37" t="n"/>
      <c r="H1127" s="53" t="n"/>
      <c r="I1127" s="53" t="n"/>
      <c r="J1127" s="37" t="n"/>
      <c r="K1127" s="53" t="n"/>
      <c r="L1127" s="53" t="n"/>
      <c r="M1127" s="53" t="n"/>
      <c r="N1127" s="54" t="n"/>
      <c r="O1127" s="57">
        <f>IF(COUNTA(A1127,C1127,F1127,G1127)=0,"",IF(OR(A1127="",C1127="",F1127="",G1127=""),"INCOMPLETO",IF(COUNTIF(Perguntas!$A$2:$A$31,C1127)=0,"ID INVÁLIDO",IF(COUNTIF(Perguntas!$A$22:$A$31,C1127)&gt;0,"EXTRA",IF(INDEX(Perguntas!$C$2:$C$21,MATCH(C1127,Perguntas!$A$2:$A$21,0))="","PERGUNTA VAZIA",IF(COUNTIFS(Plataformas!$A$2:$A$7,F1127,Plataformas!$C$2:$C$7,"Sim")=0,"FORA DO PLANO",IF(COUNTIFS($B$2:B1127,B1127,$C$2:C1127,C1127,$F$2:F1127,F1127)&gt;1,"DUPLICADO","OK")))))))</f>
        <v/>
      </c>
    </row>
    <row r="1128" ht="15" customHeight="1" s="22">
      <c r="A1128" s="38" t="n"/>
      <c r="B1128" s="52">
        <f>IF(A1128="","",DATE(YEAR(A1128),MONTH(A1128),1))</f>
        <v/>
      </c>
      <c r="C1128" s="37" t="n"/>
      <c r="D1128" s="42">
        <f>IF(C1128="","",IFERROR(INDEX(Perguntas!$B$2:$B$31,MATCH(C1128,Perguntas!$A$2:$A$31,0)),"ID inválido"))</f>
        <v/>
      </c>
      <c r="E1128" s="42">
        <f>IF(C1128="","",IFERROR(INDEX(Perguntas!$C$2:$C$31,MATCH(C1128,Perguntas!$A$2:$A$31,0)),""))</f>
        <v/>
      </c>
      <c r="F1128" s="37" t="n"/>
      <c r="G1128" s="37" t="n"/>
      <c r="H1128" s="53" t="n"/>
      <c r="I1128" s="53" t="n"/>
      <c r="J1128" s="37" t="n"/>
      <c r="K1128" s="53" t="n"/>
      <c r="L1128" s="53" t="n"/>
      <c r="M1128" s="53" t="n"/>
      <c r="N1128" s="54" t="n"/>
      <c r="O1128" s="55">
        <f>IF(COUNTA(A1128,C1128,F1128,G1128)=0,"",IF(OR(A1128="",C1128="",F1128="",G1128=""),"INCOMPLETO",IF(COUNTIF(Perguntas!$A$2:$A$31,C1128)=0,"ID INVÁLIDO",IF(COUNTIF(Perguntas!$A$22:$A$31,C1128)&gt;0,"EXTRA",IF(INDEX(Perguntas!$C$2:$C$21,MATCH(C1128,Perguntas!$A$2:$A$21,0))="","PERGUNTA VAZIA",IF(COUNTIFS(Plataformas!$A$2:$A$7,F1128,Plataformas!$C$2:$C$7,"Sim")=0,"FORA DO PLANO",IF(COUNTIFS($B$2:B1128,B1128,$C$2:C1128,C1128,$F$2:F1128,F1128)&gt;1,"DUPLICADO","OK")))))))</f>
        <v/>
      </c>
    </row>
    <row r="1129" ht="15" customHeight="1" s="22">
      <c r="A1129" s="38" t="n"/>
      <c r="B1129" s="56">
        <f>IF(A1129="","",DATE(YEAR(A1129),MONTH(A1129),1))</f>
        <v/>
      </c>
      <c r="C1129" s="37" t="n"/>
      <c r="D1129" s="43">
        <f>IF(C1129="","",IFERROR(INDEX(Perguntas!$B$2:$B$31,MATCH(C1129,Perguntas!$A$2:$A$31,0)),"ID inválido"))</f>
        <v/>
      </c>
      <c r="E1129" s="43">
        <f>IF(C1129="","",IFERROR(INDEX(Perguntas!$C$2:$C$31,MATCH(C1129,Perguntas!$A$2:$A$31,0)),""))</f>
        <v/>
      </c>
      <c r="F1129" s="37" t="n"/>
      <c r="G1129" s="37" t="n"/>
      <c r="H1129" s="53" t="n"/>
      <c r="I1129" s="53" t="n"/>
      <c r="J1129" s="37" t="n"/>
      <c r="K1129" s="53" t="n"/>
      <c r="L1129" s="53" t="n"/>
      <c r="M1129" s="53" t="n"/>
      <c r="N1129" s="54" t="n"/>
      <c r="O1129" s="57">
        <f>IF(COUNTA(A1129,C1129,F1129,G1129)=0,"",IF(OR(A1129="",C1129="",F1129="",G1129=""),"INCOMPLETO",IF(COUNTIF(Perguntas!$A$2:$A$31,C1129)=0,"ID INVÁLIDO",IF(COUNTIF(Perguntas!$A$22:$A$31,C1129)&gt;0,"EXTRA",IF(INDEX(Perguntas!$C$2:$C$21,MATCH(C1129,Perguntas!$A$2:$A$21,0))="","PERGUNTA VAZIA",IF(COUNTIFS(Plataformas!$A$2:$A$7,F1129,Plataformas!$C$2:$C$7,"Sim")=0,"FORA DO PLANO",IF(COUNTIFS($B$2:B1129,B1129,$C$2:C1129,C1129,$F$2:F1129,F1129)&gt;1,"DUPLICADO","OK")))))))</f>
        <v/>
      </c>
    </row>
    <row r="1130" ht="15" customHeight="1" s="22">
      <c r="A1130" s="38" t="n"/>
      <c r="B1130" s="52">
        <f>IF(A1130="","",DATE(YEAR(A1130),MONTH(A1130),1))</f>
        <v/>
      </c>
      <c r="C1130" s="37" t="n"/>
      <c r="D1130" s="42">
        <f>IF(C1130="","",IFERROR(INDEX(Perguntas!$B$2:$B$31,MATCH(C1130,Perguntas!$A$2:$A$31,0)),"ID inválido"))</f>
        <v/>
      </c>
      <c r="E1130" s="42">
        <f>IF(C1130="","",IFERROR(INDEX(Perguntas!$C$2:$C$31,MATCH(C1130,Perguntas!$A$2:$A$31,0)),""))</f>
        <v/>
      </c>
      <c r="F1130" s="37" t="n"/>
      <c r="G1130" s="37" t="n"/>
      <c r="H1130" s="53" t="n"/>
      <c r="I1130" s="53" t="n"/>
      <c r="J1130" s="37" t="n"/>
      <c r="K1130" s="53" t="n"/>
      <c r="L1130" s="53" t="n"/>
      <c r="M1130" s="53" t="n"/>
      <c r="N1130" s="54" t="n"/>
      <c r="O1130" s="55">
        <f>IF(COUNTA(A1130,C1130,F1130,G1130)=0,"",IF(OR(A1130="",C1130="",F1130="",G1130=""),"INCOMPLETO",IF(COUNTIF(Perguntas!$A$2:$A$31,C1130)=0,"ID INVÁLIDO",IF(COUNTIF(Perguntas!$A$22:$A$31,C1130)&gt;0,"EXTRA",IF(INDEX(Perguntas!$C$2:$C$21,MATCH(C1130,Perguntas!$A$2:$A$21,0))="","PERGUNTA VAZIA",IF(COUNTIFS(Plataformas!$A$2:$A$7,F1130,Plataformas!$C$2:$C$7,"Sim")=0,"FORA DO PLANO",IF(COUNTIFS($B$2:B1130,B1130,$C$2:C1130,C1130,$F$2:F1130,F1130)&gt;1,"DUPLICADO","OK")))))))</f>
        <v/>
      </c>
    </row>
    <row r="1131" ht="15" customHeight="1" s="22">
      <c r="A1131" s="38" t="n"/>
      <c r="B1131" s="56">
        <f>IF(A1131="","",DATE(YEAR(A1131),MONTH(A1131),1))</f>
        <v/>
      </c>
      <c r="C1131" s="37" t="n"/>
      <c r="D1131" s="43">
        <f>IF(C1131="","",IFERROR(INDEX(Perguntas!$B$2:$B$31,MATCH(C1131,Perguntas!$A$2:$A$31,0)),"ID inválido"))</f>
        <v/>
      </c>
      <c r="E1131" s="43">
        <f>IF(C1131="","",IFERROR(INDEX(Perguntas!$C$2:$C$31,MATCH(C1131,Perguntas!$A$2:$A$31,0)),""))</f>
        <v/>
      </c>
      <c r="F1131" s="37" t="n"/>
      <c r="G1131" s="37" t="n"/>
      <c r="H1131" s="53" t="n"/>
      <c r="I1131" s="53" t="n"/>
      <c r="J1131" s="37" t="n"/>
      <c r="K1131" s="53" t="n"/>
      <c r="L1131" s="53" t="n"/>
      <c r="M1131" s="53" t="n"/>
      <c r="N1131" s="54" t="n"/>
      <c r="O1131" s="57">
        <f>IF(COUNTA(A1131,C1131,F1131,G1131)=0,"",IF(OR(A1131="",C1131="",F1131="",G1131=""),"INCOMPLETO",IF(COUNTIF(Perguntas!$A$2:$A$31,C1131)=0,"ID INVÁLIDO",IF(COUNTIF(Perguntas!$A$22:$A$31,C1131)&gt;0,"EXTRA",IF(INDEX(Perguntas!$C$2:$C$21,MATCH(C1131,Perguntas!$A$2:$A$21,0))="","PERGUNTA VAZIA",IF(COUNTIFS(Plataformas!$A$2:$A$7,F1131,Plataformas!$C$2:$C$7,"Sim")=0,"FORA DO PLANO",IF(COUNTIFS($B$2:B1131,B1131,$C$2:C1131,C1131,$F$2:F1131,F1131)&gt;1,"DUPLICADO","OK")))))))</f>
        <v/>
      </c>
    </row>
    <row r="1132" ht="15" customHeight="1" s="22">
      <c r="A1132" s="38" t="n"/>
      <c r="B1132" s="52">
        <f>IF(A1132="","",DATE(YEAR(A1132),MONTH(A1132),1))</f>
        <v/>
      </c>
      <c r="C1132" s="37" t="n"/>
      <c r="D1132" s="42">
        <f>IF(C1132="","",IFERROR(INDEX(Perguntas!$B$2:$B$31,MATCH(C1132,Perguntas!$A$2:$A$31,0)),"ID inválido"))</f>
        <v/>
      </c>
      <c r="E1132" s="42">
        <f>IF(C1132="","",IFERROR(INDEX(Perguntas!$C$2:$C$31,MATCH(C1132,Perguntas!$A$2:$A$31,0)),""))</f>
        <v/>
      </c>
      <c r="F1132" s="37" t="n"/>
      <c r="G1132" s="37" t="n"/>
      <c r="H1132" s="53" t="n"/>
      <c r="I1132" s="53" t="n"/>
      <c r="J1132" s="37" t="n"/>
      <c r="K1132" s="53" t="n"/>
      <c r="L1132" s="53" t="n"/>
      <c r="M1132" s="53" t="n"/>
      <c r="N1132" s="54" t="n"/>
      <c r="O1132" s="55">
        <f>IF(COUNTA(A1132,C1132,F1132,G1132)=0,"",IF(OR(A1132="",C1132="",F1132="",G1132=""),"INCOMPLETO",IF(COUNTIF(Perguntas!$A$2:$A$31,C1132)=0,"ID INVÁLIDO",IF(COUNTIF(Perguntas!$A$22:$A$31,C1132)&gt;0,"EXTRA",IF(INDEX(Perguntas!$C$2:$C$21,MATCH(C1132,Perguntas!$A$2:$A$21,0))="","PERGUNTA VAZIA",IF(COUNTIFS(Plataformas!$A$2:$A$7,F1132,Plataformas!$C$2:$C$7,"Sim")=0,"FORA DO PLANO",IF(COUNTIFS($B$2:B1132,B1132,$C$2:C1132,C1132,$F$2:F1132,F1132)&gt;1,"DUPLICADO","OK")))))))</f>
        <v/>
      </c>
    </row>
    <row r="1133" ht="15" customHeight="1" s="22">
      <c r="A1133" s="38" t="n"/>
      <c r="B1133" s="56">
        <f>IF(A1133="","",DATE(YEAR(A1133),MONTH(A1133),1))</f>
        <v/>
      </c>
      <c r="C1133" s="37" t="n"/>
      <c r="D1133" s="43">
        <f>IF(C1133="","",IFERROR(INDEX(Perguntas!$B$2:$B$31,MATCH(C1133,Perguntas!$A$2:$A$31,0)),"ID inválido"))</f>
        <v/>
      </c>
      <c r="E1133" s="43">
        <f>IF(C1133="","",IFERROR(INDEX(Perguntas!$C$2:$C$31,MATCH(C1133,Perguntas!$A$2:$A$31,0)),""))</f>
        <v/>
      </c>
      <c r="F1133" s="37" t="n"/>
      <c r="G1133" s="37" t="n"/>
      <c r="H1133" s="53" t="n"/>
      <c r="I1133" s="53" t="n"/>
      <c r="J1133" s="37" t="n"/>
      <c r="K1133" s="53" t="n"/>
      <c r="L1133" s="53" t="n"/>
      <c r="M1133" s="53" t="n"/>
      <c r="N1133" s="54" t="n"/>
      <c r="O1133" s="57">
        <f>IF(COUNTA(A1133,C1133,F1133,G1133)=0,"",IF(OR(A1133="",C1133="",F1133="",G1133=""),"INCOMPLETO",IF(COUNTIF(Perguntas!$A$2:$A$31,C1133)=0,"ID INVÁLIDO",IF(COUNTIF(Perguntas!$A$22:$A$31,C1133)&gt;0,"EXTRA",IF(INDEX(Perguntas!$C$2:$C$21,MATCH(C1133,Perguntas!$A$2:$A$21,0))="","PERGUNTA VAZIA",IF(COUNTIFS(Plataformas!$A$2:$A$7,F1133,Plataformas!$C$2:$C$7,"Sim")=0,"FORA DO PLANO",IF(COUNTIFS($B$2:B1133,B1133,$C$2:C1133,C1133,$F$2:F1133,F1133)&gt;1,"DUPLICADO","OK")))))))</f>
        <v/>
      </c>
    </row>
    <row r="1134" ht="15" customHeight="1" s="22">
      <c r="A1134" s="38" t="n"/>
      <c r="B1134" s="52">
        <f>IF(A1134="","",DATE(YEAR(A1134),MONTH(A1134),1))</f>
        <v/>
      </c>
      <c r="C1134" s="37" t="n"/>
      <c r="D1134" s="42">
        <f>IF(C1134="","",IFERROR(INDEX(Perguntas!$B$2:$B$31,MATCH(C1134,Perguntas!$A$2:$A$31,0)),"ID inválido"))</f>
        <v/>
      </c>
      <c r="E1134" s="42">
        <f>IF(C1134="","",IFERROR(INDEX(Perguntas!$C$2:$C$31,MATCH(C1134,Perguntas!$A$2:$A$31,0)),""))</f>
        <v/>
      </c>
      <c r="F1134" s="37" t="n"/>
      <c r="G1134" s="37" t="n"/>
      <c r="H1134" s="53" t="n"/>
      <c r="I1134" s="53" t="n"/>
      <c r="J1134" s="37" t="n"/>
      <c r="K1134" s="53" t="n"/>
      <c r="L1134" s="53" t="n"/>
      <c r="M1134" s="53" t="n"/>
      <c r="N1134" s="54" t="n"/>
      <c r="O1134" s="55">
        <f>IF(COUNTA(A1134,C1134,F1134,G1134)=0,"",IF(OR(A1134="",C1134="",F1134="",G1134=""),"INCOMPLETO",IF(COUNTIF(Perguntas!$A$2:$A$31,C1134)=0,"ID INVÁLIDO",IF(COUNTIF(Perguntas!$A$22:$A$31,C1134)&gt;0,"EXTRA",IF(INDEX(Perguntas!$C$2:$C$21,MATCH(C1134,Perguntas!$A$2:$A$21,0))="","PERGUNTA VAZIA",IF(COUNTIFS(Plataformas!$A$2:$A$7,F1134,Plataformas!$C$2:$C$7,"Sim")=0,"FORA DO PLANO",IF(COUNTIFS($B$2:B1134,B1134,$C$2:C1134,C1134,$F$2:F1134,F1134)&gt;1,"DUPLICADO","OK")))))))</f>
        <v/>
      </c>
    </row>
    <row r="1135" ht="15" customHeight="1" s="22">
      <c r="A1135" s="38" t="n"/>
      <c r="B1135" s="56">
        <f>IF(A1135="","",DATE(YEAR(A1135),MONTH(A1135),1))</f>
        <v/>
      </c>
      <c r="C1135" s="37" t="n"/>
      <c r="D1135" s="43">
        <f>IF(C1135="","",IFERROR(INDEX(Perguntas!$B$2:$B$31,MATCH(C1135,Perguntas!$A$2:$A$31,0)),"ID inválido"))</f>
        <v/>
      </c>
      <c r="E1135" s="43">
        <f>IF(C1135="","",IFERROR(INDEX(Perguntas!$C$2:$C$31,MATCH(C1135,Perguntas!$A$2:$A$31,0)),""))</f>
        <v/>
      </c>
      <c r="F1135" s="37" t="n"/>
      <c r="G1135" s="37" t="n"/>
      <c r="H1135" s="53" t="n"/>
      <c r="I1135" s="53" t="n"/>
      <c r="J1135" s="37" t="n"/>
      <c r="K1135" s="53" t="n"/>
      <c r="L1135" s="53" t="n"/>
      <c r="M1135" s="53" t="n"/>
      <c r="N1135" s="54" t="n"/>
      <c r="O1135" s="57">
        <f>IF(COUNTA(A1135,C1135,F1135,G1135)=0,"",IF(OR(A1135="",C1135="",F1135="",G1135=""),"INCOMPLETO",IF(COUNTIF(Perguntas!$A$2:$A$31,C1135)=0,"ID INVÁLIDO",IF(COUNTIF(Perguntas!$A$22:$A$31,C1135)&gt;0,"EXTRA",IF(INDEX(Perguntas!$C$2:$C$21,MATCH(C1135,Perguntas!$A$2:$A$21,0))="","PERGUNTA VAZIA",IF(COUNTIFS(Plataformas!$A$2:$A$7,F1135,Plataformas!$C$2:$C$7,"Sim")=0,"FORA DO PLANO",IF(COUNTIFS($B$2:B1135,B1135,$C$2:C1135,C1135,$F$2:F1135,F1135)&gt;1,"DUPLICADO","OK")))))))</f>
        <v/>
      </c>
    </row>
    <row r="1136" ht="15" customHeight="1" s="22">
      <c r="A1136" s="38" t="n"/>
      <c r="B1136" s="52">
        <f>IF(A1136="","",DATE(YEAR(A1136),MONTH(A1136),1))</f>
        <v/>
      </c>
      <c r="C1136" s="37" t="n"/>
      <c r="D1136" s="42">
        <f>IF(C1136="","",IFERROR(INDEX(Perguntas!$B$2:$B$31,MATCH(C1136,Perguntas!$A$2:$A$31,0)),"ID inválido"))</f>
        <v/>
      </c>
      <c r="E1136" s="42">
        <f>IF(C1136="","",IFERROR(INDEX(Perguntas!$C$2:$C$31,MATCH(C1136,Perguntas!$A$2:$A$31,0)),""))</f>
        <v/>
      </c>
      <c r="F1136" s="37" t="n"/>
      <c r="G1136" s="37" t="n"/>
      <c r="H1136" s="53" t="n"/>
      <c r="I1136" s="53" t="n"/>
      <c r="J1136" s="37" t="n"/>
      <c r="K1136" s="53" t="n"/>
      <c r="L1136" s="53" t="n"/>
      <c r="M1136" s="53" t="n"/>
      <c r="N1136" s="54" t="n"/>
      <c r="O1136" s="55">
        <f>IF(COUNTA(A1136,C1136,F1136,G1136)=0,"",IF(OR(A1136="",C1136="",F1136="",G1136=""),"INCOMPLETO",IF(COUNTIF(Perguntas!$A$2:$A$31,C1136)=0,"ID INVÁLIDO",IF(COUNTIF(Perguntas!$A$22:$A$31,C1136)&gt;0,"EXTRA",IF(INDEX(Perguntas!$C$2:$C$21,MATCH(C1136,Perguntas!$A$2:$A$21,0))="","PERGUNTA VAZIA",IF(COUNTIFS(Plataformas!$A$2:$A$7,F1136,Plataformas!$C$2:$C$7,"Sim")=0,"FORA DO PLANO",IF(COUNTIFS($B$2:B1136,B1136,$C$2:C1136,C1136,$F$2:F1136,F1136)&gt;1,"DUPLICADO","OK")))))))</f>
        <v/>
      </c>
    </row>
    <row r="1137" ht="15" customHeight="1" s="22">
      <c r="A1137" s="38" t="n"/>
      <c r="B1137" s="56">
        <f>IF(A1137="","",DATE(YEAR(A1137),MONTH(A1137),1))</f>
        <v/>
      </c>
      <c r="C1137" s="37" t="n"/>
      <c r="D1137" s="43">
        <f>IF(C1137="","",IFERROR(INDEX(Perguntas!$B$2:$B$31,MATCH(C1137,Perguntas!$A$2:$A$31,0)),"ID inválido"))</f>
        <v/>
      </c>
      <c r="E1137" s="43">
        <f>IF(C1137="","",IFERROR(INDEX(Perguntas!$C$2:$C$31,MATCH(C1137,Perguntas!$A$2:$A$31,0)),""))</f>
        <v/>
      </c>
      <c r="F1137" s="37" t="n"/>
      <c r="G1137" s="37" t="n"/>
      <c r="H1137" s="53" t="n"/>
      <c r="I1137" s="53" t="n"/>
      <c r="J1137" s="37" t="n"/>
      <c r="K1137" s="53" t="n"/>
      <c r="L1137" s="53" t="n"/>
      <c r="M1137" s="53" t="n"/>
      <c r="N1137" s="54" t="n"/>
      <c r="O1137" s="57">
        <f>IF(COUNTA(A1137,C1137,F1137,G1137)=0,"",IF(OR(A1137="",C1137="",F1137="",G1137=""),"INCOMPLETO",IF(COUNTIF(Perguntas!$A$2:$A$31,C1137)=0,"ID INVÁLIDO",IF(COUNTIF(Perguntas!$A$22:$A$31,C1137)&gt;0,"EXTRA",IF(INDEX(Perguntas!$C$2:$C$21,MATCH(C1137,Perguntas!$A$2:$A$21,0))="","PERGUNTA VAZIA",IF(COUNTIFS(Plataformas!$A$2:$A$7,F1137,Plataformas!$C$2:$C$7,"Sim")=0,"FORA DO PLANO",IF(COUNTIFS($B$2:B1137,B1137,$C$2:C1137,C1137,$F$2:F1137,F1137)&gt;1,"DUPLICADO","OK")))))))</f>
        <v/>
      </c>
    </row>
    <row r="1138" ht="15" customHeight="1" s="22">
      <c r="A1138" s="38" t="n"/>
      <c r="B1138" s="52">
        <f>IF(A1138="","",DATE(YEAR(A1138),MONTH(A1138),1))</f>
        <v/>
      </c>
      <c r="C1138" s="37" t="n"/>
      <c r="D1138" s="42">
        <f>IF(C1138="","",IFERROR(INDEX(Perguntas!$B$2:$B$31,MATCH(C1138,Perguntas!$A$2:$A$31,0)),"ID inválido"))</f>
        <v/>
      </c>
      <c r="E1138" s="42">
        <f>IF(C1138="","",IFERROR(INDEX(Perguntas!$C$2:$C$31,MATCH(C1138,Perguntas!$A$2:$A$31,0)),""))</f>
        <v/>
      </c>
      <c r="F1138" s="37" t="n"/>
      <c r="G1138" s="37" t="n"/>
      <c r="H1138" s="53" t="n"/>
      <c r="I1138" s="53" t="n"/>
      <c r="J1138" s="37" t="n"/>
      <c r="K1138" s="53" t="n"/>
      <c r="L1138" s="53" t="n"/>
      <c r="M1138" s="53" t="n"/>
      <c r="N1138" s="54" t="n"/>
      <c r="O1138" s="55">
        <f>IF(COUNTA(A1138,C1138,F1138,G1138)=0,"",IF(OR(A1138="",C1138="",F1138="",G1138=""),"INCOMPLETO",IF(COUNTIF(Perguntas!$A$2:$A$31,C1138)=0,"ID INVÁLIDO",IF(COUNTIF(Perguntas!$A$22:$A$31,C1138)&gt;0,"EXTRA",IF(INDEX(Perguntas!$C$2:$C$21,MATCH(C1138,Perguntas!$A$2:$A$21,0))="","PERGUNTA VAZIA",IF(COUNTIFS(Plataformas!$A$2:$A$7,F1138,Plataformas!$C$2:$C$7,"Sim")=0,"FORA DO PLANO",IF(COUNTIFS($B$2:B1138,B1138,$C$2:C1138,C1138,$F$2:F1138,F1138)&gt;1,"DUPLICADO","OK")))))))</f>
        <v/>
      </c>
    </row>
    <row r="1139" ht="15" customHeight="1" s="22">
      <c r="A1139" s="38" t="n"/>
      <c r="B1139" s="56">
        <f>IF(A1139="","",DATE(YEAR(A1139),MONTH(A1139),1))</f>
        <v/>
      </c>
      <c r="C1139" s="37" t="n"/>
      <c r="D1139" s="43">
        <f>IF(C1139="","",IFERROR(INDEX(Perguntas!$B$2:$B$31,MATCH(C1139,Perguntas!$A$2:$A$31,0)),"ID inválido"))</f>
        <v/>
      </c>
      <c r="E1139" s="43">
        <f>IF(C1139="","",IFERROR(INDEX(Perguntas!$C$2:$C$31,MATCH(C1139,Perguntas!$A$2:$A$31,0)),""))</f>
        <v/>
      </c>
      <c r="F1139" s="37" t="n"/>
      <c r="G1139" s="37" t="n"/>
      <c r="H1139" s="53" t="n"/>
      <c r="I1139" s="53" t="n"/>
      <c r="J1139" s="37" t="n"/>
      <c r="K1139" s="53" t="n"/>
      <c r="L1139" s="53" t="n"/>
      <c r="M1139" s="53" t="n"/>
      <c r="N1139" s="54" t="n"/>
      <c r="O1139" s="57">
        <f>IF(COUNTA(A1139,C1139,F1139,G1139)=0,"",IF(OR(A1139="",C1139="",F1139="",G1139=""),"INCOMPLETO",IF(COUNTIF(Perguntas!$A$2:$A$31,C1139)=0,"ID INVÁLIDO",IF(COUNTIF(Perguntas!$A$22:$A$31,C1139)&gt;0,"EXTRA",IF(INDEX(Perguntas!$C$2:$C$21,MATCH(C1139,Perguntas!$A$2:$A$21,0))="","PERGUNTA VAZIA",IF(COUNTIFS(Plataformas!$A$2:$A$7,F1139,Plataformas!$C$2:$C$7,"Sim")=0,"FORA DO PLANO",IF(COUNTIFS($B$2:B1139,B1139,$C$2:C1139,C1139,$F$2:F1139,F1139)&gt;1,"DUPLICADO","OK")))))))</f>
        <v/>
      </c>
    </row>
    <row r="1140" ht="15" customHeight="1" s="22">
      <c r="A1140" s="38" t="n"/>
      <c r="B1140" s="52">
        <f>IF(A1140="","",DATE(YEAR(A1140),MONTH(A1140),1))</f>
        <v/>
      </c>
      <c r="C1140" s="37" t="n"/>
      <c r="D1140" s="42">
        <f>IF(C1140="","",IFERROR(INDEX(Perguntas!$B$2:$B$31,MATCH(C1140,Perguntas!$A$2:$A$31,0)),"ID inválido"))</f>
        <v/>
      </c>
      <c r="E1140" s="42">
        <f>IF(C1140="","",IFERROR(INDEX(Perguntas!$C$2:$C$31,MATCH(C1140,Perguntas!$A$2:$A$31,0)),""))</f>
        <v/>
      </c>
      <c r="F1140" s="37" t="n"/>
      <c r="G1140" s="37" t="n"/>
      <c r="H1140" s="53" t="n"/>
      <c r="I1140" s="53" t="n"/>
      <c r="J1140" s="37" t="n"/>
      <c r="K1140" s="53" t="n"/>
      <c r="L1140" s="53" t="n"/>
      <c r="M1140" s="53" t="n"/>
      <c r="N1140" s="54" t="n"/>
      <c r="O1140" s="55">
        <f>IF(COUNTA(A1140,C1140,F1140,G1140)=0,"",IF(OR(A1140="",C1140="",F1140="",G1140=""),"INCOMPLETO",IF(COUNTIF(Perguntas!$A$2:$A$31,C1140)=0,"ID INVÁLIDO",IF(COUNTIF(Perguntas!$A$22:$A$31,C1140)&gt;0,"EXTRA",IF(INDEX(Perguntas!$C$2:$C$21,MATCH(C1140,Perguntas!$A$2:$A$21,0))="","PERGUNTA VAZIA",IF(COUNTIFS(Plataformas!$A$2:$A$7,F1140,Plataformas!$C$2:$C$7,"Sim")=0,"FORA DO PLANO",IF(COUNTIFS($B$2:B1140,B1140,$C$2:C1140,C1140,$F$2:F1140,F1140)&gt;1,"DUPLICADO","OK")))))))</f>
        <v/>
      </c>
    </row>
    <row r="1141" ht="15" customHeight="1" s="22">
      <c r="A1141" s="38" t="n"/>
      <c r="B1141" s="56">
        <f>IF(A1141="","",DATE(YEAR(A1141),MONTH(A1141),1))</f>
        <v/>
      </c>
      <c r="C1141" s="37" t="n"/>
      <c r="D1141" s="43">
        <f>IF(C1141="","",IFERROR(INDEX(Perguntas!$B$2:$B$31,MATCH(C1141,Perguntas!$A$2:$A$31,0)),"ID inválido"))</f>
        <v/>
      </c>
      <c r="E1141" s="43">
        <f>IF(C1141="","",IFERROR(INDEX(Perguntas!$C$2:$C$31,MATCH(C1141,Perguntas!$A$2:$A$31,0)),""))</f>
        <v/>
      </c>
      <c r="F1141" s="37" t="n"/>
      <c r="G1141" s="37" t="n"/>
      <c r="H1141" s="53" t="n"/>
      <c r="I1141" s="53" t="n"/>
      <c r="J1141" s="37" t="n"/>
      <c r="K1141" s="53" t="n"/>
      <c r="L1141" s="53" t="n"/>
      <c r="M1141" s="53" t="n"/>
      <c r="N1141" s="54" t="n"/>
      <c r="O1141" s="57">
        <f>IF(COUNTA(A1141,C1141,F1141,G1141)=0,"",IF(OR(A1141="",C1141="",F1141="",G1141=""),"INCOMPLETO",IF(COUNTIF(Perguntas!$A$2:$A$31,C1141)=0,"ID INVÁLIDO",IF(COUNTIF(Perguntas!$A$22:$A$31,C1141)&gt;0,"EXTRA",IF(INDEX(Perguntas!$C$2:$C$21,MATCH(C1141,Perguntas!$A$2:$A$21,0))="","PERGUNTA VAZIA",IF(COUNTIFS(Plataformas!$A$2:$A$7,F1141,Plataformas!$C$2:$C$7,"Sim")=0,"FORA DO PLANO",IF(COUNTIFS($B$2:B1141,B1141,$C$2:C1141,C1141,$F$2:F1141,F1141)&gt;1,"DUPLICADO","OK")))))))</f>
        <v/>
      </c>
    </row>
    <row r="1142" ht="15" customHeight="1" s="22">
      <c r="A1142" s="38" t="n"/>
      <c r="B1142" s="52">
        <f>IF(A1142="","",DATE(YEAR(A1142),MONTH(A1142),1))</f>
        <v/>
      </c>
      <c r="C1142" s="37" t="n"/>
      <c r="D1142" s="42">
        <f>IF(C1142="","",IFERROR(INDEX(Perguntas!$B$2:$B$31,MATCH(C1142,Perguntas!$A$2:$A$31,0)),"ID inválido"))</f>
        <v/>
      </c>
      <c r="E1142" s="42">
        <f>IF(C1142="","",IFERROR(INDEX(Perguntas!$C$2:$C$31,MATCH(C1142,Perguntas!$A$2:$A$31,0)),""))</f>
        <v/>
      </c>
      <c r="F1142" s="37" t="n"/>
      <c r="G1142" s="37" t="n"/>
      <c r="H1142" s="53" t="n"/>
      <c r="I1142" s="53" t="n"/>
      <c r="J1142" s="37" t="n"/>
      <c r="K1142" s="53" t="n"/>
      <c r="L1142" s="53" t="n"/>
      <c r="M1142" s="53" t="n"/>
      <c r="N1142" s="54" t="n"/>
      <c r="O1142" s="55">
        <f>IF(COUNTA(A1142,C1142,F1142,G1142)=0,"",IF(OR(A1142="",C1142="",F1142="",G1142=""),"INCOMPLETO",IF(COUNTIF(Perguntas!$A$2:$A$31,C1142)=0,"ID INVÁLIDO",IF(COUNTIF(Perguntas!$A$22:$A$31,C1142)&gt;0,"EXTRA",IF(INDEX(Perguntas!$C$2:$C$21,MATCH(C1142,Perguntas!$A$2:$A$21,0))="","PERGUNTA VAZIA",IF(COUNTIFS(Plataformas!$A$2:$A$7,F1142,Plataformas!$C$2:$C$7,"Sim")=0,"FORA DO PLANO",IF(COUNTIFS($B$2:B1142,B1142,$C$2:C1142,C1142,$F$2:F1142,F1142)&gt;1,"DUPLICADO","OK")))))))</f>
        <v/>
      </c>
    </row>
    <row r="1143" ht="15" customHeight="1" s="22">
      <c r="A1143" s="38" t="n"/>
      <c r="B1143" s="56">
        <f>IF(A1143="","",DATE(YEAR(A1143),MONTH(A1143),1))</f>
        <v/>
      </c>
      <c r="C1143" s="37" t="n"/>
      <c r="D1143" s="43">
        <f>IF(C1143="","",IFERROR(INDEX(Perguntas!$B$2:$B$31,MATCH(C1143,Perguntas!$A$2:$A$31,0)),"ID inválido"))</f>
        <v/>
      </c>
      <c r="E1143" s="43">
        <f>IF(C1143="","",IFERROR(INDEX(Perguntas!$C$2:$C$31,MATCH(C1143,Perguntas!$A$2:$A$31,0)),""))</f>
        <v/>
      </c>
      <c r="F1143" s="37" t="n"/>
      <c r="G1143" s="37" t="n"/>
      <c r="H1143" s="53" t="n"/>
      <c r="I1143" s="53" t="n"/>
      <c r="J1143" s="37" t="n"/>
      <c r="K1143" s="53" t="n"/>
      <c r="L1143" s="53" t="n"/>
      <c r="M1143" s="53" t="n"/>
      <c r="N1143" s="54" t="n"/>
      <c r="O1143" s="57">
        <f>IF(COUNTA(A1143,C1143,F1143,G1143)=0,"",IF(OR(A1143="",C1143="",F1143="",G1143=""),"INCOMPLETO",IF(COUNTIF(Perguntas!$A$2:$A$31,C1143)=0,"ID INVÁLIDO",IF(COUNTIF(Perguntas!$A$22:$A$31,C1143)&gt;0,"EXTRA",IF(INDEX(Perguntas!$C$2:$C$21,MATCH(C1143,Perguntas!$A$2:$A$21,0))="","PERGUNTA VAZIA",IF(COUNTIFS(Plataformas!$A$2:$A$7,F1143,Plataformas!$C$2:$C$7,"Sim")=0,"FORA DO PLANO",IF(COUNTIFS($B$2:B1143,B1143,$C$2:C1143,C1143,$F$2:F1143,F1143)&gt;1,"DUPLICADO","OK")))))))</f>
        <v/>
      </c>
    </row>
    <row r="1144" ht="15" customHeight="1" s="22">
      <c r="A1144" s="38" t="n"/>
      <c r="B1144" s="52">
        <f>IF(A1144="","",DATE(YEAR(A1144),MONTH(A1144),1))</f>
        <v/>
      </c>
      <c r="C1144" s="37" t="n"/>
      <c r="D1144" s="42">
        <f>IF(C1144="","",IFERROR(INDEX(Perguntas!$B$2:$B$31,MATCH(C1144,Perguntas!$A$2:$A$31,0)),"ID inválido"))</f>
        <v/>
      </c>
      <c r="E1144" s="42">
        <f>IF(C1144="","",IFERROR(INDEX(Perguntas!$C$2:$C$31,MATCH(C1144,Perguntas!$A$2:$A$31,0)),""))</f>
        <v/>
      </c>
      <c r="F1144" s="37" t="n"/>
      <c r="G1144" s="37" t="n"/>
      <c r="H1144" s="53" t="n"/>
      <c r="I1144" s="53" t="n"/>
      <c r="J1144" s="37" t="n"/>
      <c r="K1144" s="53" t="n"/>
      <c r="L1144" s="53" t="n"/>
      <c r="M1144" s="53" t="n"/>
      <c r="N1144" s="54" t="n"/>
      <c r="O1144" s="55">
        <f>IF(COUNTA(A1144,C1144,F1144,G1144)=0,"",IF(OR(A1144="",C1144="",F1144="",G1144=""),"INCOMPLETO",IF(COUNTIF(Perguntas!$A$2:$A$31,C1144)=0,"ID INVÁLIDO",IF(COUNTIF(Perguntas!$A$22:$A$31,C1144)&gt;0,"EXTRA",IF(INDEX(Perguntas!$C$2:$C$21,MATCH(C1144,Perguntas!$A$2:$A$21,0))="","PERGUNTA VAZIA",IF(COUNTIFS(Plataformas!$A$2:$A$7,F1144,Plataformas!$C$2:$C$7,"Sim")=0,"FORA DO PLANO",IF(COUNTIFS($B$2:B1144,B1144,$C$2:C1144,C1144,$F$2:F1144,F1144)&gt;1,"DUPLICADO","OK")))))))</f>
        <v/>
      </c>
    </row>
    <row r="1145" ht="15" customHeight="1" s="22">
      <c r="A1145" s="38" t="n"/>
      <c r="B1145" s="56">
        <f>IF(A1145="","",DATE(YEAR(A1145),MONTH(A1145),1))</f>
        <v/>
      </c>
      <c r="C1145" s="37" t="n"/>
      <c r="D1145" s="43">
        <f>IF(C1145="","",IFERROR(INDEX(Perguntas!$B$2:$B$31,MATCH(C1145,Perguntas!$A$2:$A$31,0)),"ID inválido"))</f>
        <v/>
      </c>
      <c r="E1145" s="43">
        <f>IF(C1145="","",IFERROR(INDEX(Perguntas!$C$2:$C$31,MATCH(C1145,Perguntas!$A$2:$A$31,0)),""))</f>
        <v/>
      </c>
      <c r="F1145" s="37" t="n"/>
      <c r="G1145" s="37" t="n"/>
      <c r="H1145" s="53" t="n"/>
      <c r="I1145" s="53" t="n"/>
      <c r="J1145" s="37" t="n"/>
      <c r="K1145" s="53" t="n"/>
      <c r="L1145" s="53" t="n"/>
      <c r="M1145" s="53" t="n"/>
      <c r="N1145" s="54" t="n"/>
      <c r="O1145" s="57">
        <f>IF(COUNTA(A1145,C1145,F1145,G1145)=0,"",IF(OR(A1145="",C1145="",F1145="",G1145=""),"INCOMPLETO",IF(COUNTIF(Perguntas!$A$2:$A$31,C1145)=0,"ID INVÁLIDO",IF(COUNTIF(Perguntas!$A$22:$A$31,C1145)&gt;0,"EXTRA",IF(INDEX(Perguntas!$C$2:$C$21,MATCH(C1145,Perguntas!$A$2:$A$21,0))="","PERGUNTA VAZIA",IF(COUNTIFS(Plataformas!$A$2:$A$7,F1145,Plataformas!$C$2:$C$7,"Sim")=0,"FORA DO PLANO",IF(COUNTIFS($B$2:B1145,B1145,$C$2:C1145,C1145,$F$2:F1145,F1145)&gt;1,"DUPLICADO","OK")))))))</f>
        <v/>
      </c>
    </row>
    <row r="1146" ht="15" customHeight="1" s="22">
      <c r="A1146" s="38" t="n"/>
      <c r="B1146" s="52">
        <f>IF(A1146="","",DATE(YEAR(A1146),MONTH(A1146),1))</f>
        <v/>
      </c>
      <c r="C1146" s="37" t="n"/>
      <c r="D1146" s="42">
        <f>IF(C1146="","",IFERROR(INDEX(Perguntas!$B$2:$B$31,MATCH(C1146,Perguntas!$A$2:$A$31,0)),"ID inválido"))</f>
        <v/>
      </c>
      <c r="E1146" s="42">
        <f>IF(C1146="","",IFERROR(INDEX(Perguntas!$C$2:$C$31,MATCH(C1146,Perguntas!$A$2:$A$31,0)),""))</f>
        <v/>
      </c>
      <c r="F1146" s="37" t="n"/>
      <c r="G1146" s="37" t="n"/>
      <c r="H1146" s="53" t="n"/>
      <c r="I1146" s="53" t="n"/>
      <c r="J1146" s="37" t="n"/>
      <c r="K1146" s="53" t="n"/>
      <c r="L1146" s="53" t="n"/>
      <c r="M1146" s="53" t="n"/>
      <c r="N1146" s="54" t="n"/>
      <c r="O1146" s="55">
        <f>IF(COUNTA(A1146,C1146,F1146,G1146)=0,"",IF(OR(A1146="",C1146="",F1146="",G1146=""),"INCOMPLETO",IF(COUNTIF(Perguntas!$A$2:$A$31,C1146)=0,"ID INVÁLIDO",IF(COUNTIF(Perguntas!$A$22:$A$31,C1146)&gt;0,"EXTRA",IF(INDEX(Perguntas!$C$2:$C$21,MATCH(C1146,Perguntas!$A$2:$A$21,0))="","PERGUNTA VAZIA",IF(COUNTIFS(Plataformas!$A$2:$A$7,F1146,Plataformas!$C$2:$C$7,"Sim")=0,"FORA DO PLANO",IF(COUNTIFS($B$2:B1146,B1146,$C$2:C1146,C1146,$F$2:F1146,F1146)&gt;1,"DUPLICADO","OK")))))))</f>
        <v/>
      </c>
    </row>
    <row r="1147" ht="15" customHeight="1" s="22">
      <c r="A1147" s="38" t="n"/>
      <c r="B1147" s="56">
        <f>IF(A1147="","",DATE(YEAR(A1147),MONTH(A1147),1))</f>
        <v/>
      </c>
      <c r="C1147" s="37" t="n"/>
      <c r="D1147" s="43">
        <f>IF(C1147="","",IFERROR(INDEX(Perguntas!$B$2:$B$31,MATCH(C1147,Perguntas!$A$2:$A$31,0)),"ID inválido"))</f>
        <v/>
      </c>
      <c r="E1147" s="43">
        <f>IF(C1147="","",IFERROR(INDEX(Perguntas!$C$2:$C$31,MATCH(C1147,Perguntas!$A$2:$A$31,0)),""))</f>
        <v/>
      </c>
      <c r="F1147" s="37" t="n"/>
      <c r="G1147" s="37" t="n"/>
      <c r="H1147" s="53" t="n"/>
      <c r="I1147" s="53" t="n"/>
      <c r="J1147" s="37" t="n"/>
      <c r="K1147" s="53" t="n"/>
      <c r="L1147" s="53" t="n"/>
      <c r="M1147" s="53" t="n"/>
      <c r="N1147" s="54" t="n"/>
      <c r="O1147" s="57">
        <f>IF(COUNTA(A1147,C1147,F1147,G1147)=0,"",IF(OR(A1147="",C1147="",F1147="",G1147=""),"INCOMPLETO",IF(COUNTIF(Perguntas!$A$2:$A$31,C1147)=0,"ID INVÁLIDO",IF(COUNTIF(Perguntas!$A$22:$A$31,C1147)&gt;0,"EXTRA",IF(INDEX(Perguntas!$C$2:$C$21,MATCH(C1147,Perguntas!$A$2:$A$21,0))="","PERGUNTA VAZIA",IF(COUNTIFS(Plataformas!$A$2:$A$7,F1147,Plataformas!$C$2:$C$7,"Sim")=0,"FORA DO PLANO",IF(COUNTIFS($B$2:B1147,B1147,$C$2:C1147,C1147,$F$2:F1147,F1147)&gt;1,"DUPLICADO","OK")))))))</f>
        <v/>
      </c>
    </row>
    <row r="1148" ht="15" customHeight="1" s="22">
      <c r="A1148" s="38" t="n"/>
      <c r="B1148" s="52">
        <f>IF(A1148="","",DATE(YEAR(A1148),MONTH(A1148),1))</f>
        <v/>
      </c>
      <c r="C1148" s="37" t="n"/>
      <c r="D1148" s="42">
        <f>IF(C1148="","",IFERROR(INDEX(Perguntas!$B$2:$B$31,MATCH(C1148,Perguntas!$A$2:$A$31,0)),"ID inválido"))</f>
        <v/>
      </c>
      <c r="E1148" s="42">
        <f>IF(C1148="","",IFERROR(INDEX(Perguntas!$C$2:$C$31,MATCH(C1148,Perguntas!$A$2:$A$31,0)),""))</f>
        <v/>
      </c>
      <c r="F1148" s="37" t="n"/>
      <c r="G1148" s="37" t="n"/>
      <c r="H1148" s="53" t="n"/>
      <c r="I1148" s="53" t="n"/>
      <c r="J1148" s="37" t="n"/>
      <c r="K1148" s="53" t="n"/>
      <c r="L1148" s="53" t="n"/>
      <c r="M1148" s="53" t="n"/>
      <c r="N1148" s="54" t="n"/>
      <c r="O1148" s="55">
        <f>IF(COUNTA(A1148,C1148,F1148,G1148)=0,"",IF(OR(A1148="",C1148="",F1148="",G1148=""),"INCOMPLETO",IF(COUNTIF(Perguntas!$A$2:$A$31,C1148)=0,"ID INVÁLIDO",IF(COUNTIF(Perguntas!$A$22:$A$31,C1148)&gt;0,"EXTRA",IF(INDEX(Perguntas!$C$2:$C$21,MATCH(C1148,Perguntas!$A$2:$A$21,0))="","PERGUNTA VAZIA",IF(COUNTIFS(Plataformas!$A$2:$A$7,F1148,Plataformas!$C$2:$C$7,"Sim")=0,"FORA DO PLANO",IF(COUNTIFS($B$2:B1148,B1148,$C$2:C1148,C1148,$F$2:F1148,F1148)&gt;1,"DUPLICADO","OK")))))))</f>
        <v/>
      </c>
    </row>
    <row r="1149" ht="15" customHeight="1" s="22">
      <c r="A1149" s="38" t="n"/>
      <c r="B1149" s="56">
        <f>IF(A1149="","",DATE(YEAR(A1149),MONTH(A1149),1))</f>
        <v/>
      </c>
      <c r="C1149" s="37" t="n"/>
      <c r="D1149" s="43">
        <f>IF(C1149="","",IFERROR(INDEX(Perguntas!$B$2:$B$31,MATCH(C1149,Perguntas!$A$2:$A$31,0)),"ID inválido"))</f>
        <v/>
      </c>
      <c r="E1149" s="43">
        <f>IF(C1149="","",IFERROR(INDEX(Perguntas!$C$2:$C$31,MATCH(C1149,Perguntas!$A$2:$A$31,0)),""))</f>
        <v/>
      </c>
      <c r="F1149" s="37" t="n"/>
      <c r="G1149" s="37" t="n"/>
      <c r="H1149" s="53" t="n"/>
      <c r="I1149" s="53" t="n"/>
      <c r="J1149" s="37" t="n"/>
      <c r="K1149" s="53" t="n"/>
      <c r="L1149" s="53" t="n"/>
      <c r="M1149" s="53" t="n"/>
      <c r="N1149" s="54" t="n"/>
      <c r="O1149" s="57">
        <f>IF(COUNTA(A1149,C1149,F1149,G1149)=0,"",IF(OR(A1149="",C1149="",F1149="",G1149=""),"INCOMPLETO",IF(COUNTIF(Perguntas!$A$2:$A$31,C1149)=0,"ID INVÁLIDO",IF(COUNTIF(Perguntas!$A$22:$A$31,C1149)&gt;0,"EXTRA",IF(INDEX(Perguntas!$C$2:$C$21,MATCH(C1149,Perguntas!$A$2:$A$21,0))="","PERGUNTA VAZIA",IF(COUNTIFS(Plataformas!$A$2:$A$7,F1149,Plataformas!$C$2:$C$7,"Sim")=0,"FORA DO PLANO",IF(COUNTIFS($B$2:B1149,B1149,$C$2:C1149,C1149,$F$2:F1149,F1149)&gt;1,"DUPLICADO","OK")))))))</f>
        <v/>
      </c>
    </row>
    <row r="1150" ht="15" customHeight="1" s="22">
      <c r="A1150" s="38" t="n"/>
      <c r="B1150" s="52">
        <f>IF(A1150="","",DATE(YEAR(A1150),MONTH(A1150),1))</f>
        <v/>
      </c>
      <c r="C1150" s="37" t="n"/>
      <c r="D1150" s="42">
        <f>IF(C1150="","",IFERROR(INDEX(Perguntas!$B$2:$B$31,MATCH(C1150,Perguntas!$A$2:$A$31,0)),"ID inválido"))</f>
        <v/>
      </c>
      <c r="E1150" s="42">
        <f>IF(C1150="","",IFERROR(INDEX(Perguntas!$C$2:$C$31,MATCH(C1150,Perguntas!$A$2:$A$31,0)),""))</f>
        <v/>
      </c>
      <c r="F1150" s="37" t="n"/>
      <c r="G1150" s="37" t="n"/>
      <c r="H1150" s="53" t="n"/>
      <c r="I1150" s="53" t="n"/>
      <c r="J1150" s="37" t="n"/>
      <c r="K1150" s="53" t="n"/>
      <c r="L1150" s="53" t="n"/>
      <c r="M1150" s="53" t="n"/>
      <c r="N1150" s="54" t="n"/>
      <c r="O1150" s="55">
        <f>IF(COUNTA(A1150,C1150,F1150,G1150)=0,"",IF(OR(A1150="",C1150="",F1150="",G1150=""),"INCOMPLETO",IF(COUNTIF(Perguntas!$A$2:$A$31,C1150)=0,"ID INVÁLIDO",IF(COUNTIF(Perguntas!$A$22:$A$31,C1150)&gt;0,"EXTRA",IF(INDEX(Perguntas!$C$2:$C$21,MATCH(C1150,Perguntas!$A$2:$A$21,0))="","PERGUNTA VAZIA",IF(COUNTIFS(Plataformas!$A$2:$A$7,F1150,Plataformas!$C$2:$C$7,"Sim")=0,"FORA DO PLANO",IF(COUNTIFS($B$2:B1150,B1150,$C$2:C1150,C1150,$F$2:F1150,F1150)&gt;1,"DUPLICADO","OK")))))))</f>
        <v/>
      </c>
    </row>
    <row r="1151" ht="15" customHeight="1" s="22">
      <c r="A1151" s="38" t="n"/>
      <c r="B1151" s="56">
        <f>IF(A1151="","",DATE(YEAR(A1151),MONTH(A1151),1))</f>
        <v/>
      </c>
      <c r="C1151" s="37" t="n"/>
      <c r="D1151" s="43">
        <f>IF(C1151="","",IFERROR(INDEX(Perguntas!$B$2:$B$31,MATCH(C1151,Perguntas!$A$2:$A$31,0)),"ID inválido"))</f>
        <v/>
      </c>
      <c r="E1151" s="43">
        <f>IF(C1151="","",IFERROR(INDEX(Perguntas!$C$2:$C$31,MATCH(C1151,Perguntas!$A$2:$A$31,0)),""))</f>
        <v/>
      </c>
      <c r="F1151" s="37" t="n"/>
      <c r="G1151" s="37" t="n"/>
      <c r="H1151" s="53" t="n"/>
      <c r="I1151" s="53" t="n"/>
      <c r="J1151" s="37" t="n"/>
      <c r="K1151" s="53" t="n"/>
      <c r="L1151" s="53" t="n"/>
      <c r="M1151" s="53" t="n"/>
      <c r="N1151" s="54" t="n"/>
      <c r="O1151" s="57">
        <f>IF(COUNTA(A1151,C1151,F1151,G1151)=0,"",IF(OR(A1151="",C1151="",F1151="",G1151=""),"INCOMPLETO",IF(COUNTIF(Perguntas!$A$2:$A$31,C1151)=0,"ID INVÁLIDO",IF(COUNTIF(Perguntas!$A$22:$A$31,C1151)&gt;0,"EXTRA",IF(INDEX(Perguntas!$C$2:$C$21,MATCH(C1151,Perguntas!$A$2:$A$21,0))="","PERGUNTA VAZIA",IF(COUNTIFS(Plataformas!$A$2:$A$7,F1151,Plataformas!$C$2:$C$7,"Sim")=0,"FORA DO PLANO",IF(COUNTIFS($B$2:B1151,B1151,$C$2:C1151,C1151,$F$2:F1151,F1151)&gt;1,"DUPLICADO","OK")))))))</f>
        <v/>
      </c>
    </row>
    <row r="1152" ht="15" customHeight="1" s="22">
      <c r="A1152" s="38" t="n"/>
      <c r="B1152" s="52">
        <f>IF(A1152="","",DATE(YEAR(A1152),MONTH(A1152),1))</f>
        <v/>
      </c>
      <c r="C1152" s="37" t="n"/>
      <c r="D1152" s="42">
        <f>IF(C1152="","",IFERROR(INDEX(Perguntas!$B$2:$B$31,MATCH(C1152,Perguntas!$A$2:$A$31,0)),"ID inválido"))</f>
        <v/>
      </c>
      <c r="E1152" s="42">
        <f>IF(C1152="","",IFERROR(INDEX(Perguntas!$C$2:$C$31,MATCH(C1152,Perguntas!$A$2:$A$31,0)),""))</f>
        <v/>
      </c>
      <c r="F1152" s="37" t="n"/>
      <c r="G1152" s="37" t="n"/>
      <c r="H1152" s="53" t="n"/>
      <c r="I1152" s="53" t="n"/>
      <c r="J1152" s="37" t="n"/>
      <c r="K1152" s="53" t="n"/>
      <c r="L1152" s="53" t="n"/>
      <c r="M1152" s="53" t="n"/>
      <c r="N1152" s="54" t="n"/>
      <c r="O1152" s="55">
        <f>IF(COUNTA(A1152,C1152,F1152,G1152)=0,"",IF(OR(A1152="",C1152="",F1152="",G1152=""),"INCOMPLETO",IF(COUNTIF(Perguntas!$A$2:$A$31,C1152)=0,"ID INVÁLIDO",IF(COUNTIF(Perguntas!$A$22:$A$31,C1152)&gt;0,"EXTRA",IF(INDEX(Perguntas!$C$2:$C$21,MATCH(C1152,Perguntas!$A$2:$A$21,0))="","PERGUNTA VAZIA",IF(COUNTIFS(Plataformas!$A$2:$A$7,F1152,Plataformas!$C$2:$C$7,"Sim")=0,"FORA DO PLANO",IF(COUNTIFS($B$2:B1152,B1152,$C$2:C1152,C1152,$F$2:F1152,F1152)&gt;1,"DUPLICADO","OK")))))))</f>
        <v/>
      </c>
    </row>
    <row r="1153" ht="15" customHeight="1" s="22">
      <c r="A1153" s="38" t="n"/>
      <c r="B1153" s="56">
        <f>IF(A1153="","",DATE(YEAR(A1153),MONTH(A1153),1))</f>
        <v/>
      </c>
      <c r="C1153" s="37" t="n"/>
      <c r="D1153" s="43">
        <f>IF(C1153="","",IFERROR(INDEX(Perguntas!$B$2:$B$31,MATCH(C1153,Perguntas!$A$2:$A$31,0)),"ID inválido"))</f>
        <v/>
      </c>
      <c r="E1153" s="43">
        <f>IF(C1153="","",IFERROR(INDEX(Perguntas!$C$2:$C$31,MATCH(C1153,Perguntas!$A$2:$A$31,0)),""))</f>
        <v/>
      </c>
      <c r="F1153" s="37" t="n"/>
      <c r="G1153" s="37" t="n"/>
      <c r="H1153" s="53" t="n"/>
      <c r="I1153" s="53" t="n"/>
      <c r="J1153" s="37" t="n"/>
      <c r="K1153" s="53" t="n"/>
      <c r="L1153" s="53" t="n"/>
      <c r="M1153" s="53" t="n"/>
      <c r="N1153" s="54" t="n"/>
      <c r="O1153" s="57">
        <f>IF(COUNTA(A1153,C1153,F1153,G1153)=0,"",IF(OR(A1153="",C1153="",F1153="",G1153=""),"INCOMPLETO",IF(COUNTIF(Perguntas!$A$2:$A$31,C1153)=0,"ID INVÁLIDO",IF(COUNTIF(Perguntas!$A$22:$A$31,C1153)&gt;0,"EXTRA",IF(INDEX(Perguntas!$C$2:$C$21,MATCH(C1153,Perguntas!$A$2:$A$21,0))="","PERGUNTA VAZIA",IF(COUNTIFS(Plataformas!$A$2:$A$7,F1153,Plataformas!$C$2:$C$7,"Sim")=0,"FORA DO PLANO",IF(COUNTIFS($B$2:B1153,B1153,$C$2:C1153,C1153,$F$2:F1153,F1153)&gt;1,"DUPLICADO","OK")))))))</f>
        <v/>
      </c>
    </row>
    <row r="1154" ht="15" customHeight="1" s="22">
      <c r="A1154" s="38" t="n"/>
      <c r="B1154" s="52">
        <f>IF(A1154="","",DATE(YEAR(A1154),MONTH(A1154),1))</f>
        <v/>
      </c>
      <c r="C1154" s="37" t="n"/>
      <c r="D1154" s="42">
        <f>IF(C1154="","",IFERROR(INDEX(Perguntas!$B$2:$B$31,MATCH(C1154,Perguntas!$A$2:$A$31,0)),"ID inválido"))</f>
        <v/>
      </c>
      <c r="E1154" s="42">
        <f>IF(C1154="","",IFERROR(INDEX(Perguntas!$C$2:$C$31,MATCH(C1154,Perguntas!$A$2:$A$31,0)),""))</f>
        <v/>
      </c>
      <c r="F1154" s="37" t="n"/>
      <c r="G1154" s="37" t="n"/>
      <c r="H1154" s="53" t="n"/>
      <c r="I1154" s="53" t="n"/>
      <c r="J1154" s="37" t="n"/>
      <c r="K1154" s="53" t="n"/>
      <c r="L1154" s="53" t="n"/>
      <c r="M1154" s="53" t="n"/>
      <c r="N1154" s="54" t="n"/>
      <c r="O1154" s="55">
        <f>IF(COUNTA(A1154,C1154,F1154,G1154)=0,"",IF(OR(A1154="",C1154="",F1154="",G1154=""),"INCOMPLETO",IF(COUNTIF(Perguntas!$A$2:$A$31,C1154)=0,"ID INVÁLIDO",IF(COUNTIF(Perguntas!$A$22:$A$31,C1154)&gt;0,"EXTRA",IF(INDEX(Perguntas!$C$2:$C$21,MATCH(C1154,Perguntas!$A$2:$A$21,0))="","PERGUNTA VAZIA",IF(COUNTIFS(Plataformas!$A$2:$A$7,F1154,Plataformas!$C$2:$C$7,"Sim")=0,"FORA DO PLANO",IF(COUNTIFS($B$2:B1154,B1154,$C$2:C1154,C1154,$F$2:F1154,F1154)&gt;1,"DUPLICADO","OK")))))))</f>
        <v/>
      </c>
    </row>
    <row r="1155" ht="15" customHeight="1" s="22">
      <c r="A1155" s="38" t="n"/>
      <c r="B1155" s="56">
        <f>IF(A1155="","",DATE(YEAR(A1155),MONTH(A1155),1))</f>
        <v/>
      </c>
      <c r="C1155" s="37" t="n"/>
      <c r="D1155" s="43">
        <f>IF(C1155="","",IFERROR(INDEX(Perguntas!$B$2:$B$31,MATCH(C1155,Perguntas!$A$2:$A$31,0)),"ID inválido"))</f>
        <v/>
      </c>
      <c r="E1155" s="43">
        <f>IF(C1155="","",IFERROR(INDEX(Perguntas!$C$2:$C$31,MATCH(C1155,Perguntas!$A$2:$A$31,0)),""))</f>
        <v/>
      </c>
      <c r="F1155" s="37" t="n"/>
      <c r="G1155" s="37" t="n"/>
      <c r="H1155" s="53" t="n"/>
      <c r="I1155" s="53" t="n"/>
      <c r="J1155" s="37" t="n"/>
      <c r="K1155" s="53" t="n"/>
      <c r="L1155" s="53" t="n"/>
      <c r="M1155" s="53" t="n"/>
      <c r="N1155" s="54" t="n"/>
      <c r="O1155" s="57">
        <f>IF(COUNTA(A1155,C1155,F1155,G1155)=0,"",IF(OR(A1155="",C1155="",F1155="",G1155=""),"INCOMPLETO",IF(COUNTIF(Perguntas!$A$2:$A$31,C1155)=0,"ID INVÁLIDO",IF(COUNTIF(Perguntas!$A$22:$A$31,C1155)&gt;0,"EXTRA",IF(INDEX(Perguntas!$C$2:$C$21,MATCH(C1155,Perguntas!$A$2:$A$21,0))="","PERGUNTA VAZIA",IF(COUNTIFS(Plataformas!$A$2:$A$7,F1155,Plataformas!$C$2:$C$7,"Sim")=0,"FORA DO PLANO",IF(COUNTIFS($B$2:B1155,B1155,$C$2:C1155,C1155,$F$2:F1155,F1155)&gt;1,"DUPLICADO","OK")))))))</f>
        <v/>
      </c>
    </row>
    <row r="1156" ht="15" customHeight="1" s="22">
      <c r="A1156" s="38" t="n"/>
      <c r="B1156" s="52">
        <f>IF(A1156="","",DATE(YEAR(A1156),MONTH(A1156),1))</f>
        <v/>
      </c>
      <c r="C1156" s="37" t="n"/>
      <c r="D1156" s="42">
        <f>IF(C1156="","",IFERROR(INDEX(Perguntas!$B$2:$B$31,MATCH(C1156,Perguntas!$A$2:$A$31,0)),"ID inválido"))</f>
        <v/>
      </c>
      <c r="E1156" s="42">
        <f>IF(C1156="","",IFERROR(INDEX(Perguntas!$C$2:$C$31,MATCH(C1156,Perguntas!$A$2:$A$31,0)),""))</f>
        <v/>
      </c>
      <c r="F1156" s="37" t="n"/>
      <c r="G1156" s="37" t="n"/>
      <c r="H1156" s="53" t="n"/>
      <c r="I1156" s="53" t="n"/>
      <c r="J1156" s="37" t="n"/>
      <c r="K1156" s="53" t="n"/>
      <c r="L1156" s="53" t="n"/>
      <c r="M1156" s="53" t="n"/>
      <c r="N1156" s="54" t="n"/>
      <c r="O1156" s="55">
        <f>IF(COUNTA(A1156,C1156,F1156,G1156)=0,"",IF(OR(A1156="",C1156="",F1156="",G1156=""),"INCOMPLETO",IF(COUNTIF(Perguntas!$A$2:$A$31,C1156)=0,"ID INVÁLIDO",IF(COUNTIF(Perguntas!$A$22:$A$31,C1156)&gt;0,"EXTRA",IF(INDEX(Perguntas!$C$2:$C$21,MATCH(C1156,Perguntas!$A$2:$A$21,0))="","PERGUNTA VAZIA",IF(COUNTIFS(Plataformas!$A$2:$A$7,F1156,Plataformas!$C$2:$C$7,"Sim")=0,"FORA DO PLANO",IF(COUNTIFS($B$2:B1156,B1156,$C$2:C1156,C1156,$F$2:F1156,F1156)&gt;1,"DUPLICADO","OK")))))))</f>
        <v/>
      </c>
    </row>
    <row r="1157" ht="15" customHeight="1" s="22">
      <c r="A1157" s="38" t="n"/>
      <c r="B1157" s="56">
        <f>IF(A1157="","",DATE(YEAR(A1157),MONTH(A1157),1))</f>
        <v/>
      </c>
      <c r="C1157" s="37" t="n"/>
      <c r="D1157" s="43">
        <f>IF(C1157="","",IFERROR(INDEX(Perguntas!$B$2:$B$31,MATCH(C1157,Perguntas!$A$2:$A$31,0)),"ID inválido"))</f>
        <v/>
      </c>
      <c r="E1157" s="43">
        <f>IF(C1157="","",IFERROR(INDEX(Perguntas!$C$2:$C$31,MATCH(C1157,Perguntas!$A$2:$A$31,0)),""))</f>
        <v/>
      </c>
      <c r="F1157" s="37" t="n"/>
      <c r="G1157" s="37" t="n"/>
      <c r="H1157" s="53" t="n"/>
      <c r="I1157" s="53" t="n"/>
      <c r="J1157" s="37" t="n"/>
      <c r="K1157" s="53" t="n"/>
      <c r="L1157" s="53" t="n"/>
      <c r="M1157" s="53" t="n"/>
      <c r="N1157" s="54" t="n"/>
      <c r="O1157" s="57">
        <f>IF(COUNTA(A1157,C1157,F1157,G1157)=0,"",IF(OR(A1157="",C1157="",F1157="",G1157=""),"INCOMPLETO",IF(COUNTIF(Perguntas!$A$2:$A$31,C1157)=0,"ID INVÁLIDO",IF(COUNTIF(Perguntas!$A$22:$A$31,C1157)&gt;0,"EXTRA",IF(INDEX(Perguntas!$C$2:$C$21,MATCH(C1157,Perguntas!$A$2:$A$21,0))="","PERGUNTA VAZIA",IF(COUNTIFS(Plataformas!$A$2:$A$7,F1157,Plataformas!$C$2:$C$7,"Sim")=0,"FORA DO PLANO",IF(COUNTIFS($B$2:B1157,B1157,$C$2:C1157,C1157,$F$2:F1157,F1157)&gt;1,"DUPLICADO","OK")))))))</f>
        <v/>
      </c>
    </row>
    <row r="1158" ht="15" customHeight="1" s="22">
      <c r="A1158" s="38" t="n"/>
      <c r="B1158" s="52">
        <f>IF(A1158="","",DATE(YEAR(A1158),MONTH(A1158),1))</f>
        <v/>
      </c>
      <c r="C1158" s="37" t="n"/>
      <c r="D1158" s="42">
        <f>IF(C1158="","",IFERROR(INDEX(Perguntas!$B$2:$B$31,MATCH(C1158,Perguntas!$A$2:$A$31,0)),"ID inválido"))</f>
        <v/>
      </c>
      <c r="E1158" s="42">
        <f>IF(C1158="","",IFERROR(INDEX(Perguntas!$C$2:$C$31,MATCH(C1158,Perguntas!$A$2:$A$31,0)),""))</f>
        <v/>
      </c>
      <c r="F1158" s="37" t="n"/>
      <c r="G1158" s="37" t="n"/>
      <c r="H1158" s="53" t="n"/>
      <c r="I1158" s="53" t="n"/>
      <c r="J1158" s="37" t="n"/>
      <c r="K1158" s="53" t="n"/>
      <c r="L1158" s="53" t="n"/>
      <c r="M1158" s="53" t="n"/>
      <c r="N1158" s="54" t="n"/>
      <c r="O1158" s="55">
        <f>IF(COUNTA(A1158,C1158,F1158,G1158)=0,"",IF(OR(A1158="",C1158="",F1158="",G1158=""),"INCOMPLETO",IF(COUNTIF(Perguntas!$A$2:$A$31,C1158)=0,"ID INVÁLIDO",IF(COUNTIF(Perguntas!$A$22:$A$31,C1158)&gt;0,"EXTRA",IF(INDEX(Perguntas!$C$2:$C$21,MATCH(C1158,Perguntas!$A$2:$A$21,0))="","PERGUNTA VAZIA",IF(COUNTIFS(Plataformas!$A$2:$A$7,F1158,Plataformas!$C$2:$C$7,"Sim")=0,"FORA DO PLANO",IF(COUNTIFS($B$2:B1158,B1158,$C$2:C1158,C1158,$F$2:F1158,F1158)&gt;1,"DUPLICADO","OK")))))))</f>
        <v/>
      </c>
    </row>
    <row r="1159" ht="15" customHeight="1" s="22">
      <c r="A1159" s="38" t="n"/>
      <c r="B1159" s="56">
        <f>IF(A1159="","",DATE(YEAR(A1159),MONTH(A1159),1))</f>
        <v/>
      </c>
      <c r="C1159" s="37" t="n"/>
      <c r="D1159" s="43">
        <f>IF(C1159="","",IFERROR(INDEX(Perguntas!$B$2:$B$31,MATCH(C1159,Perguntas!$A$2:$A$31,0)),"ID inválido"))</f>
        <v/>
      </c>
      <c r="E1159" s="43">
        <f>IF(C1159="","",IFERROR(INDEX(Perguntas!$C$2:$C$31,MATCH(C1159,Perguntas!$A$2:$A$31,0)),""))</f>
        <v/>
      </c>
      <c r="F1159" s="37" t="n"/>
      <c r="G1159" s="37" t="n"/>
      <c r="H1159" s="53" t="n"/>
      <c r="I1159" s="53" t="n"/>
      <c r="J1159" s="37" t="n"/>
      <c r="K1159" s="53" t="n"/>
      <c r="L1159" s="53" t="n"/>
      <c r="M1159" s="53" t="n"/>
      <c r="N1159" s="54" t="n"/>
      <c r="O1159" s="57">
        <f>IF(COUNTA(A1159,C1159,F1159,G1159)=0,"",IF(OR(A1159="",C1159="",F1159="",G1159=""),"INCOMPLETO",IF(COUNTIF(Perguntas!$A$2:$A$31,C1159)=0,"ID INVÁLIDO",IF(COUNTIF(Perguntas!$A$22:$A$31,C1159)&gt;0,"EXTRA",IF(INDEX(Perguntas!$C$2:$C$21,MATCH(C1159,Perguntas!$A$2:$A$21,0))="","PERGUNTA VAZIA",IF(COUNTIFS(Plataformas!$A$2:$A$7,F1159,Plataformas!$C$2:$C$7,"Sim")=0,"FORA DO PLANO",IF(COUNTIFS($B$2:B1159,B1159,$C$2:C1159,C1159,$F$2:F1159,F1159)&gt;1,"DUPLICADO","OK")))))))</f>
        <v/>
      </c>
    </row>
    <row r="1160" ht="15" customHeight="1" s="22">
      <c r="A1160" s="38" t="n"/>
      <c r="B1160" s="52">
        <f>IF(A1160="","",DATE(YEAR(A1160),MONTH(A1160),1))</f>
        <v/>
      </c>
      <c r="C1160" s="37" t="n"/>
      <c r="D1160" s="42">
        <f>IF(C1160="","",IFERROR(INDEX(Perguntas!$B$2:$B$31,MATCH(C1160,Perguntas!$A$2:$A$31,0)),"ID inválido"))</f>
        <v/>
      </c>
      <c r="E1160" s="42">
        <f>IF(C1160="","",IFERROR(INDEX(Perguntas!$C$2:$C$31,MATCH(C1160,Perguntas!$A$2:$A$31,0)),""))</f>
        <v/>
      </c>
      <c r="F1160" s="37" t="n"/>
      <c r="G1160" s="37" t="n"/>
      <c r="H1160" s="53" t="n"/>
      <c r="I1160" s="53" t="n"/>
      <c r="J1160" s="37" t="n"/>
      <c r="K1160" s="53" t="n"/>
      <c r="L1160" s="53" t="n"/>
      <c r="M1160" s="53" t="n"/>
      <c r="N1160" s="54" t="n"/>
      <c r="O1160" s="55">
        <f>IF(COUNTA(A1160,C1160,F1160,G1160)=0,"",IF(OR(A1160="",C1160="",F1160="",G1160=""),"INCOMPLETO",IF(COUNTIF(Perguntas!$A$2:$A$31,C1160)=0,"ID INVÁLIDO",IF(COUNTIF(Perguntas!$A$22:$A$31,C1160)&gt;0,"EXTRA",IF(INDEX(Perguntas!$C$2:$C$21,MATCH(C1160,Perguntas!$A$2:$A$21,0))="","PERGUNTA VAZIA",IF(COUNTIFS(Plataformas!$A$2:$A$7,F1160,Plataformas!$C$2:$C$7,"Sim")=0,"FORA DO PLANO",IF(COUNTIFS($B$2:B1160,B1160,$C$2:C1160,C1160,$F$2:F1160,F1160)&gt;1,"DUPLICADO","OK")))))))</f>
        <v/>
      </c>
    </row>
    <row r="1161" ht="15" customHeight="1" s="22">
      <c r="A1161" s="38" t="n"/>
      <c r="B1161" s="56">
        <f>IF(A1161="","",DATE(YEAR(A1161),MONTH(A1161),1))</f>
        <v/>
      </c>
      <c r="C1161" s="37" t="n"/>
      <c r="D1161" s="43">
        <f>IF(C1161="","",IFERROR(INDEX(Perguntas!$B$2:$B$31,MATCH(C1161,Perguntas!$A$2:$A$31,0)),"ID inválido"))</f>
        <v/>
      </c>
      <c r="E1161" s="43">
        <f>IF(C1161="","",IFERROR(INDEX(Perguntas!$C$2:$C$31,MATCH(C1161,Perguntas!$A$2:$A$31,0)),""))</f>
        <v/>
      </c>
      <c r="F1161" s="37" t="n"/>
      <c r="G1161" s="37" t="n"/>
      <c r="H1161" s="53" t="n"/>
      <c r="I1161" s="53" t="n"/>
      <c r="J1161" s="37" t="n"/>
      <c r="K1161" s="53" t="n"/>
      <c r="L1161" s="53" t="n"/>
      <c r="M1161" s="53" t="n"/>
      <c r="N1161" s="54" t="n"/>
      <c r="O1161" s="57">
        <f>IF(COUNTA(A1161,C1161,F1161,G1161)=0,"",IF(OR(A1161="",C1161="",F1161="",G1161=""),"INCOMPLETO",IF(COUNTIF(Perguntas!$A$2:$A$31,C1161)=0,"ID INVÁLIDO",IF(COUNTIF(Perguntas!$A$22:$A$31,C1161)&gt;0,"EXTRA",IF(INDEX(Perguntas!$C$2:$C$21,MATCH(C1161,Perguntas!$A$2:$A$21,0))="","PERGUNTA VAZIA",IF(COUNTIFS(Plataformas!$A$2:$A$7,F1161,Plataformas!$C$2:$C$7,"Sim")=0,"FORA DO PLANO",IF(COUNTIFS($B$2:B1161,B1161,$C$2:C1161,C1161,$F$2:F1161,F1161)&gt;1,"DUPLICADO","OK")))))))</f>
        <v/>
      </c>
    </row>
    <row r="1162" ht="15" customHeight="1" s="22">
      <c r="A1162" s="38" t="n"/>
      <c r="B1162" s="52">
        <f>IF(A1162="","",DATE(YEAR(A1162),MONTH(A1162),1))</f>
        <v/>
      </c>
      <c r="C1162" s="37" t="n"/>
      <c r="D1162" s="42">
        <f>IF(C1162="","",IFERROR(INDEX(Perguntas!$B$2:$B$31,MATCH(C1162,Perguntas!$A$2:$A$31,0)),"ID inválido"))</f>
        <v/>
      </c>
      <c r="E1162" s="42">
        <f>IF(C1162="","",IFERROR(INDEX(Perguntas!$C$2:$C$31,MATCH(C1162,Perguntas!$A$2:$A$31,0)),""))</f>
        <v/>
      </c>
      <c r="F1162" s="37" t="n"/>
      <c r="G1162" s="37" t="n"/>
      <c r="H1162" s="53" t="n"/>
      <c r="I1162" s="53" t="n"/>
      <c r="J1162" s="37" t="n"/>
      <c r="K1162" s="53" t="n"/>
      <c r="L1162" s="53" t="n"/>
      <c r="M1162" s="53" t="n"/>
      <c r="N1162" s="54" t="n"/>
      <c r="O1162" s="55">
        <f>IF(COUNTA(A1162,C1162,F1162,G1162)=0,"",IF(OR(A1162="",C1162="",F1162="",G1162=""),"INCOMPLETO",IF(COUNTIF(Perguntas!$A$2:$A$31,C1162)=0,"ID INVÁLIDO",IF(COUNTIF(Perguntas!$A$22:$A$31,C1162)&gt;0,"EXTRA",IF(INDEX(Perguntas!$C$2:$C$21,MATCH(C1162,Perguntas!$A$2:$A$21,0))="","PERGUNTA VAZIA",IF(COUNTIFS(Plataformas!$A$2:$A$7,F1162,Plataformas!$C$2:$C$7,"Sim")=0,"FORA DO PLANO",IF(COUNTIFS($B$2:B1162,B1162,$C$2:C1162,C1162,$F$2:F1162,F1162)&gt;1,"DUPLICADO","OK")))))))</f>
        <v/>
      </c>
    </row>
    <row r="1163" ht="15" customHeight="1" s="22">
      <c r="A1163" s="38" t="n"/>
      <c r="B1163" s="56">
        <f>IF(A1163="","",DATE(YEAR(A1163),MONTH(A1163),1))</f>
        <v/>
      </c>
      <c r="C1163" s="37" t="n"/>
      <c r="D1163" s="43">
        <f>IF(C1163="","",IFERROR(INDEX(Perguntas!$B$2:$B$31,MATCH(C1163,Perguntas!$A$2:$A$31,0)),"ID inválido"))</f>
        <v/>
      </c>
      <c r="E1163" s="43">
        <f>IF(C1163="","",IFERROR(INDEX(Perguntas!$C$2:$C$31,MATCH(C1163,Perguntas!$A$2:$A$31,0)),""))</f>
        <v/>
      </c>
      <c r="F1163" s="37" t="n"/>
      <c r="G1163" s="37" t="n"/>
      <c r="H1163" s="53" t="n"/>
      <c r="I1163" s="53" t="n"/>
      <c r="J1163" s="37" t="n"/>
      <c r="K1163" s="53" t="n"/>
      <c r="L1163" s="53" t="n"/>
      <c r="M1163" s="53" t="n"/>
      <c r="N1163" s="54" t="n"/>
      <c r="O1163" s="57">
        <f>IF(COUNTA(A1163,C1163,F1163,G1163)=0,"",IF(OR(A1163="",C1163="",F1163="",G1163=""),"INCOMPLETO",IF(COUNTIF(Perguntas!$A$2:$A$31,C1163)=0,"ID INVÁLIDO",IF(COUNTIF(Perguntas!$A$22:$A$31,C1163)&gt;0,"EXTRA",IF(INDEX(Perguntas!$C$2:$C$21,MATCH(C1163,Perguntas!$A$2:$A$21,0))="","PERGUNTA VAZIA",IF(COUNTIFS(Plataformas!$A$2:$A$7,F1163,Plataformas!$C$2:$C$7,"Sim")=0,"FORA DO PLANO",IF(COUNTIFS($B$2:B1163,B1163,$C$2:C1163,C1163,$F$2:F1163,F1163)&gt;1,"DUPLICADO","OK")))))))</f>
        <v/>
      </c>
    </row>
    <row r="1164" ht="15" customHeight="1" s="22">
      <c r="A1164" s="38" t="n"/>
      <c r="B1164" s="52">
        <f>IF(A1164="","",DATE(YEAR(A1164),MONTH(A1164),1))</f>
        <v/>
      </c>
      <c r="C1164" s="37" t="n"/>
      <c r="D1164" s="42">
        <f>IF(C1164="","",IFERROR(INDEX(Perguntas!$B$2:$B$31,MATCH(C1164,Perguntas!$A$2:$A$31,0)),"ID inválido"))</f>
        <v/>
      </c>
      <c r="E1164" s="42">
        <f>IF(C1164="","",IFERROR(INDEX(Perguntas!$C$2:$C$31,MATCH(C1164,Perguntas!$A$2:$A$31,0)),""))</f>
        <v/>
      </c>
      <c r="F1164" s="37" t="n"/>
      <c r="G1164" s="37" t="n"/>
      <c r="H1164" s="53" t="n"/>
      <c r="I1164" s="53" t="n"/>
      <c r="J1164" s="37" t="n"/>
      <c r="K1164" s="53" t="n"/>
      <c r="L1164" s="53" t="n"/>
      <c r="M1164" s="53" t="n"/>
      <c r="N1164" s="54" t="n"/>
      <c r="O1164" s="55">
        <f>IF(COUNTA(A1164,C1164,F1164,G1164)=0,"",IF(OR(A1164="",C1164="",F1164="",G1164=""),"INCOMPLETO",IF(COUNTIF(Perguntas!$A$2:$A$31,C1164)=0,"ID INVÁLIDO",IF(COUNTIF(Perguntas!$A$22:$A$31,C1164)&gt;0,"EXTRA",IF(INDEX(Perguntas!$C$2:$C$21,MATCH(C1164,Perguntas!$A$2:$A$21,0))="","PERGUNTA VAZIA",IF(COUNTIFS(Plataformas!$A$2:$A$7,F1164,Plataformas!$C$2:$C$7,"Sim")=0,"FORA DO PLANO",IF(COUNTIFS($B$2:B1164,B1164,$C$2:C1164,C1164,$F$2:F1164,F1164)&gt;1,"DUPLICADO","OK")))))))</f>
        <v/>
      </c>
    </row>
    <row r="1165" ht="15" customHeight="1" s="22">
      <c r="A1165" s="38" t="n"/>
      <c r="B1165" s="56">
        <f>IF(A1165="","",DATE(YEAR(A1165),MONTH(A1165),1))</f>
        <v/>
      </c>
      <c r="C1165" s="37" t="n"/>
      <c r="D1165" s="43">
        <f>IF(C1165="","",IFERROR(INDEX(Perguntas!$B$2:$B$31,MATCH(C1165,Perguntas!$A$2:$A$31,0)),"ID inválido"))</f>
        <v/>
      </c>
      <c r="E1165" s="43">
        <f>IF(C1165="","",IFERROR(INDEX(Perguntas!$C$2:$C$31,MATCH(C1165,Perguntas!$A$2:$A$31,0)),""))</f>
        <v/>
      </c>
      <c r="F1165" s="37" t="n"/>
      <c r="G1165" s="37" t="n"/>
      <c r="H1165" s="53" t="n"/>
      <c r="I1165" s="53" t="n"/>
      <c r="J1165" s="37" t="n"/>
      <c r="K1165" s="53" t="n"/>
      <c r="L1165" s="53" t="n"/>
      <c r="M1165" s="53" t="n"/>
      <c r="N1165" s="54" t="n"/>
      <c r="O1165" s="57">
        <f>IF(COUNTA(A1165,C1165,F1165,G1165)=0,"",IF(OR(A1165="",C1165="",F1165="",G1165=""),"INCOMPLETO",IF(COUNTIF(Perguntas!$A$2:$A$31,C1165)=0,"ID INVÁLIDO",IF(COUNTIF(Perguntas!$A$22:$A$31,C1165)&gt;0,"EXTRA",IF(INDEX(Perguntas!$C$2:$C$21,MATCH(C1165,Perguntas!$A$2:$A$21,0))="","PERGUNTA VAZIA",IF(COUNTIFS(Plataformas!$A$2:$A$7,F1165,Plataformas!$C$2:$C$7,"Sim")=0,"FORA DO PLANO",IF(COUNTIFS($B$2:B1165,B1165,$C$2:C1165,C1165,$F$2:F1165,F1165)&gt;1,"DUPLICADO","OK")))))))</f>
        <v/>
      </c>
    </row>
    <row r="1166" ht="15" customHeight="1" s="22">
      <c r="A1166" s="38" t="n"/>
      <c r="B1166" s="52">
        <f>IF(A1166="","",DATE(YEAR(A1166),MONTH(A1166),1))</f>
        <v/>
      </c>
      <c r="C1166" s="37" t="n"/>
      <c r="D1166" s="42">
        <f>IF(C1166="","",IFERROR(INDEX(Perguntas!$B$2:$B$31,MATCH(C1166,Perguntas!$A$2:$A$31,0)),"ID inválido"))</f>
        <v/>
      </c>
      <c r="E1166" s="42">
        <f>IF(C1166="","",IFERROR(INDEX(Perguntas!$C$2:$C$31,MATCH(C1166,Perguntas!$A$2:$A$31,0)),""))</f>
        <v/>
      </c>
      <c r="F1166" s="37" t="n"/>
      <c r="G1166" s="37" t="n"/>
      <c r="H1166" s="53" t="n"/>
      <c r="I1166" s="53" t="n"/>
      <c r="J1166" s="37" t="n"/>
      <c r="K1166" s="53" t="n"/>
      <c r="L1166" s="53" t="n"/>
      <c r="M1166" s="53" t="n"/>
      <c r="N1166" s="54" t="n"/>
      <c r="O1166" s="55">
        <f>IF(COUNTA(A1166,C1166,F1166,G1166)=0,"",IF(OR(A1166="",C1166="",F1166="",G1166=""),"INCOMPLETO",IF(COUNTIF(Perguntas!$A$2:$A$31,C1166)=0,"ID INVÁLIDO",IF(COUNTIF(Perguntas!$A$22:$A$31,C1166)&gt;0,"EXTRA",IF(INDEX(Perguntas!$C$2:$C$21,MATCH(C1166,Perguntas!$A$2:$A$21,0))="","PERGUNTA VAZIA",IF(COUNTIFS(Plataformas!$A$2:$A$7,F1166,Plataformas!$C$2:$C$7,"Sim")=0,"FORA DO PLANO",IF(COUNTIFS($B$2:B1166,B1166,$C$2:C1166,C1166,$F$2:F1166,F1166)&gt;1,"DUPLICADO","OK")))))))</f>
        <v/>
      </c>
    </row>
    <row r="1167" ht="15" customHeight="1" s="22">
      <c r="A1167" s="38" t="n"/>
      <c r="B1167" s="56">
        <f>IF(A1167="","",DATE(YEAR(A1167),MONTH(A1167),1))</f>
        <v/>
      </c>
      <c r="C1167" s="37" t="n"/>
      <c r="D1167" s="43">
        <f>IF(C1167="","",IFERROR(INDEX(Perguntas!$B$2:$B$31,MATCH(C1167,Perguntas!$A$2:$A$31,0)),"ID inválido"))</f>
        <v/>
      </c>
      <c r="E1167" s="43">
        <f>IF(C1167="","",IFERROR(INDEX(Perguntas!$C$2:$C$31,MATCH(C1167,Perguntas!$A$2:$A$31,0)),""))</f>
        <v/>
      </c>
      <c r="F1167" s="37" t="n"/>
      <c r="G1167" s="37" t="n"/>
      <c r="H1167" s="53" t="n"/>
      <c r="I1167" s="53" t="n"/>
      <c r="J1167" s="37" t="n"/>
      <c r="K1167" s="53" t="n"/>
      <c r="L1167" s="53" t="n"/>
      <c r="M1167" s="53" t="n"/>
      <c r="N1167" s="54" t="n"/>
      <c r="O1167" s="57">
        <f>IF(COUNTA(A1167,C1167,F1167,G1167)=0,"",IF(OR(A1167="",C1167="",F1167="",G1167=""),"INCOMPLETO",IF(COUNTIF(Perguntas!$A$2:$A$31,C1167)=0,"ID INVÁLIDO",IF(COUNTIF(Perguntas!$A$22:$A$31,C1167)&gt;0,"EXTRA",IF(INDEX(Perguntas!$C$2:$C$21,MATCH(C1167,Perguntas!$A$2:$A$21,0))="","PERGUNTA VAZIA",IF(COUNTIFS(Plataformas!$A$2:$A$7,F1167,Plataformas!$C$2:$C$7,"Sim")=0,"FORA DO PLANO",IF(COUNTIFS($B$2:B1167,B1167,$C$2:C1167,C1167,$F$2:F1167,F1167)&gt;1,"DUPLICADO","OK")))))))</f>
        <v/>
      </c>
    </row>
    <row r="1168" ht="15" customHeight="1" s="22">
      <c r="A1168" s="38" t="n"/>
      <c r="B1168" s="52">
        <f>IF(A1168="","",DATE(YEAR(A1168),MONTH(A1168),1))</f>
        <v/>
      </c>
      <c r="C1168" s="37" t="n"/>
      <c r="D1168" s="42">
        <f>IF(C1168="","",IFERROR(INDEX(Perguntas!$B$2:$B$31,MATCH(C1168,Perguntas!$A$2:$A$31,0)),"ID inválido"))</f>
        <v/>
      </c>
      <c r="E1168" s="42">
        <f>IF(C1168="","",IFERROR(INDEX(Perguntas!$C$2:$C$31,MATCH(C1168,Perguntas!$A$2:$A$31,0)),""))</f>
        <v/>
      </c>
      <c r="F1168" s="37" t="n"/>
      <c r="G1168" s="37" t="n"/>
      <c r="H1168" s="53" t="n"/>
      <c r="I1168" s="53" t="n"/>
      <c r="J1168" s="37" t="n"/>
      <c r="K1168" s="53" t="n"/>
      <c r="L1168" s="53" t="n"/>
      <c r="M1168" s="53" t="n"/>
      <c r="N1168" s="54" t="n"/>
      <c r="O1168" s="55">
        <f>IF(COUNTA(A1168,C1168,F1168,G1168)=0,"",IF(OR(A1168="",C1168="",F1168="",G1168=""),"INCOMPLETO",IF(COUNTIF(Perguntas!$A$2:$A$31,C1168)=0,"ID INVÁLIDO",IF(COUNTIF(Perguntas!$A$22:$A$31,C1168)&gt;0,"EXTRA",IF(INDEX(Perguntas!$C$2:$C$21,MATCH(C1168,Perguntas!$A$2:$A$21,0))="","PERGUNTA VAZIA",IF(COUNTIFS(Plataformas!$A$2:$A$7,F1168,Plataformas!$C$2:$C$7,"Sim")=0,"FORA DO PLANO",IF(COUNTIFS($B$2:B1168,B1168,$C$2:C1168,C1168,$F$2:F1168,F1168)&gt;1,"DUPLICADO","OK")))))))</f>
        <v/>
      </c>
    </row>
    <row r="1169" ht="15" customHeight="1" s="22">
      <c r="A1169" s="38" t="n"/>
      <c r="B1169" s="56">
        <f>IF(A1169="","",DATE(YEAR(A1169),MONTH(A1169),1))</f>
        <v/>
      </c>
      <c r="C1169" s="37" t="n"/>
      <c r="D1169" s="43">
        <f>IF(C1169="","",IFERROR(INDEX(Perguntas!$B$2:$B$31,MATCH(C1169,Perguntas!$A$2:$A$31,0)),"ID inválido"))</f>
        <v/>
      </c>
      <c r="E1169" s="43">
        <f>IF(C1169="","",IFERROR(INDEX(Perguntas!$C$2:$C$31,MATCH(C1169,Perguntas!$A$2:$A$31,0)),""))</f>
        <v/>
      </c>
      <c r="F1169" s="37" t="n"/>
      <c r="G1169" s="37" t="n"/>
      <c r="H1169" s="53" t="n"/>
      <c r="I1169" s="53" t="n"/>
      <c r="J1169" s="37" t="n"/>
      <c r="K1169" s="53" t="n"/>
      <c r="L1169" s="53" t="n"/>
      <c r="M1169" s="53" t="n"/>
      <c r="N1169" s="54" t="n"/>
      <c r="O1169" s="57">
        <f>IF(COUNTA(A1169,C1169,F1169,G1169)=0,"",IF(OR(A1169="",C1169="",F1169="",G1169=""),"INCOMPLETO",IF(COUNTIF(Perguntas!$A$2:$A$31,C1169)=0,"ID INVÁLIDO",IF(COUNTIF(Perguntas!$A$22:$A$31,C1169)&gt;0,"EXTRA",IF(INDEX(Perguntas!$C$2:$C$21,MATCH(C1169,Perguntas!$A$2:$A$21,0))="","PERGUNTA VAZIA",IF(COUNTIFS(Plataformas!$A$2:$A$7,F1169,Plataformas!$C$2:$C$7,"Sim")=0,"FORA DO PLANO",IF(COUNTIFS($B$2:B1169,B1169,$C$2:C1169,C1169,$F$2:F1169,F1169)&gt;1,"DUPLICADO","OK")))))))</f>
        <v/>
      </c>
    </row>
    <row r="1170" ht="15" customHeight="1" s="22">
      <c r="A1170" s="38" t="n"/>
      <c r="B1170" s="52">
        <f>IF(A1170="","",DATE(YEAR(A1170),MONTH(A1170),1))</f>
        <v/>
      </c>
      <c r="C1170" s="37" t="n"/>
      <c r="D1170" s="42">
        <f>IF(C1170="","",IFERROR(INDEX(Perguntas!$B$2:$B$31,MATCH(C1170,Perguntas!$A$2:$A$31,0)),"ID inválido"))</f>
        <v/>
      </c>
      <c r="E1170" s="42">
        <f>IF(C1170="","",IFERROR(INDEX(Perguntas!$C$2:$C$31,MATCH(C1170,Perguntas!$A$2:$A$31,0)),""))</f>
        <v/>
      </c>
      <c r="F1170" s="37" t="n"/>
      <c r="G1170" s="37" t="n"/>
      <c r="H1170" s="53" t="n"/>
      <c r="I1170" s="53" t="n"/>
      <c r="J1170" s="37" t="n"/>
      <c r="K1170" s="53" t="n"/>
      <c r="L1170" s="53" t="n"/>
      <c r="M1170" s="53" t="n"/>
      <c r="N1170" s="54" t="n"/>
      <c r="O1170" s="55">
        <f>IF(COUNTA(A1170,C1170,F1170,G1170)=0,"",IF(OR(A1170="",C1170="",F1170="",G1170=""),"INCOMPLETO",IF(COUNTIF(Perguntas!$A$2:$A$31,C1170)=0,"ID INVÁLIDO",IF(COUNTIF(Perguntas!$A$22:$A$31,C1170)&gt;0,"EXTRA",IF(INDEX(Perguntas!$C$2:$C$21,MATCH(C1170,Perguntas!$A$2:$A$21,0))="","PERGUNTA VAZIA",IF(COUNTIFS(Plataformas!$A$2:$A$7,F1170,Plataformas!$C$2:$C$7,"Sim")=0,"FORA DO PLANO",IF(COUNTIFS($B$2:B1170,B1170,$C$2:C1170,C1170,$F$2:F1170,F1170)&gt;1,"DUPLICADO","OK")))))))</f>
        <v/>
      </c>
    </row>
    <row r="1171" ht="15" customHeight="1" s="22">
      <c r="A1171" s="38" t="n"/>
      <c r="B1171" s="56">
        <f>IF(A1171="","",DATE(YEAR(A1171),MONTH(A1171),1))</f>
        <v/>
      </c>
      <c r="C1171" s="37" t="n"/>
      <c r="D1171" s="43">
        <f>IF(C1171="","",IFERROR(INDEX(Perguntas!$B$2:$B$31,MATCH(C1171,Perguntas!$A$2:$A$31,0)),"ID inválido"))</f>
        <v/>
      </c>
      <c r="E1171" s="43">
        <f>IF(C1171="","",IFERROR(INDEX(Perguntas!$C$2:$C$31,MATCH(C1171,Perguntas!$A$2:$A$31,0)),""))</f>
        <v/>
      </c>
      <c r="F1171" s="37" t="n"/>
      <c r="G1171" s="37" t="n"/>
      <c r="H1171" s="53" t="n"/>
      <c r="I1171" s="53" t="n"/>
      <c r="J1171" s="37" t="n"/>
      <c r="K1171" s="53" t="n"/>
      <c r="L1171" s="53" t="n"/>
      <c r="M1171" s="53" t="n"/>
      <c r="N1171" s="54" t="n"/>
      <c r="O1171" s="57">
        <f>IF(COUNTA(A1171,C1171,F1171,G1171)=0,"",IF(OR(A1171="",C1171="",F1171="",G1171=""),"INCOMPLETO",IF(COUNTIF(Perguntas!$A$2:$A$31,C1171)=0,"ID INVÁLIDO",IF(COUNTIF(Perguntas!$A$22:$A$31,C1171)&gt;0,"EXTRA",IF(INDEX(Perguntas!$C$2:$C$21,MATCH(C1171,Perguntas!$A$2:$A$21,0))="","PERGUNTA VAZIA",IF(COUNTIFS(Plataformas!$A$2:$A$7,F1171,Plataformas!$C$2:$C$7,"Sim")=0,"FORA DO PLANO",IF(COUNTIFS($B$2:B1171,B1171,$C$2:C1171,C1171,$F$2:F1171,F1171)&gt;1,"DUPLICADO","OK")))))))</f>
        <v/>
      </c>
    </row>
    <row r="1172" ht="15" customHeight="1" s="22">
      <c r="A1172" s="38" t="n"/>
      <c r="B1172" s="52">
        <f>IF(A1172="","",DATE(YEAR(A1172),MONTH(A1172),1))</f>
        <v/>
      </c>
      <c r="C1172" s="37" t="n"/>
      <c r="D1172" s="42">
        <f>IF(C1172="","",IFERROR(INDEX(Perguntas!$B$2:$B$31,MATCH(C1172,Perguntas!$A$2:$A$31,0)),"ID inválido"))</f>
        <v/>
      </c>
      <c r="E1172" s="42">
        <f>IF(C1172="","",IFERROR(INDEX(Perguntas!$C$2:$C$31,MATCH(C1172,Perguntas!$A$2:$A$31,0)),""))</f>
        <v/>
      </c>
      <c r="F1172" s="37" t="n"/>
      <c r="G1172" s="37" t="n"/>
      <c r="H1172" s="53" t="n"/>
      <c r="I1172" s="53" t="n"/>
      <c r="J1172" s="37" t="n"/>
      <c r="K1172" s="53" t="n"/>
      <c r="L1172" s="53" t="n"/>
      <c r="M1172" s="53" t="n"/>
      <c r="N1172" s="54" t="n"/>
      <c r="O1172" s="55">
        <f>IF(COUNTA(A1172,C1172,F1172,G1172)=0,"",IF(OR(A1172="",C1172="",F1172="",G1172=""),"INCOMPLETO",IF(COUNTIF(Perguntas!$A$2:$A$31,C1172)=0,"ID INVÁLIDO",IF(COUNTIF(Perguntas!$A$22:$A$31,C1172)&gt;0,"EXTRA",IF(INDEX(Perguntas!$C$2:$C$21,MATCH(C1172,Perguntas!$A$2:$A$21,0))="","PERGUNTA VAZIA",IF(COUNTIFS(Plataformas!$A$2:$A$7,F1172,Plataformas!$C$2:$C$7,"Sim")=0,"FORA DO PLANO",IF(COUNTIFS($B$2:B1172,B1172,$C$2:C1172,C1172,$F$2:F1172,F1172)&gt;1,"DUPLICADO","OK")))))))</f>
        <v/>
      </c>
    </row>
    <row r="1173" ht="15" customHeight="1" s="22">
      <c r="A1173" s="38" t="n"/>
      <c r="B1173" s="56">
        <f>IF(A1173="","",DATE(YEAR(A1173),MONTH(A1173),1))</f>
        <v/>
      </c>
      <c r="C1173" s="37" t="n"/>
      <c r="D1173" s="43">
        <f>IF(C1173="","",IFERROR(INDEX(Perguntas!$B$2:$B$31,MATCH(C1173,Perguntas!$A$2:$A$31,0)),"ID inválido"))</f>
        <v/>
      </c>
      <c r="E1173" s="43">
        <f>IF(C1173="","",IFERROR(INDEX(Perguntas!$C$2:$C$31,MATCH(C1173,Perguntas!$A$2:$A$31,0)),""))</f>
        <v/>
      </c>
      <c r="F1173" s="37" t="n"/>
      <c r="G1173" s="37" t="n"/>
      <c r="H1173" s="53" t="n"/>
      <c r="I1173" s="53" t="n"/>
      <c r="J1173" s="37" t="n"/>
      <c r="K1173" s="53" t="n"/>
      <c r="L1173" s="53" t="n"/>
      <c r="M1173" s="53" t="n"/>
      <c r="N1173" s="54" t="n"/>
      <c r="O1173" s="57">
        <f>IF(COUNTA(A1173,C1173,F1173,G1173)=0,"",IF(OR(A1173="",C1173="",F1173="",G1173=""),"INCOMPLETO",IF(COUNTIF(Perguntas!$A$2:$A$31,C1173)=0,"ID INVÁLIDO",IF(COUNTIF(Perguntas!$A$22:$A$31,C1173)&gt;0,"EXTRA",IF(INDEX(Perguntas!$C$2:$C$21,MATCH(C1173,Perguntas!$A$2:$A$21,0))="","PERGUNTA VAZIA",IF(COUNTIFS(Plataformas!$A$2:$A$7,F1173,Plataformas!$C$2:$C$7,"Sim")=0,"FORA DO PLANO",IF(COUNTIFS($B$2:B1173,B1173,$C$2:C1173,C1173,$F$2:F1173,F1173)&gt;1,"DUPLICADO","OK")))))))</f>
        <v/>
      </c>
    </row>
    <row r="1174" ht="15" customHeight="1" s="22">
      <c r="A1174" s="38" t="n"/>
      <c r="B1174" s="52">
        <f>IF(A1174="","",DATE(YEAR(A1174),MONTH(A1174),1))</f>
        <v/>
      </c>
      <c r="C1174" s="37" t="n"/>
      <c r="D1174" s="42">
        <f>IF(C1174="","",IFERROR(INDEX(Perguntas!$B$2:$B$31,MATCH(C1174,Perguntas!$A$2:$A$31,0)),"ID inválido"))</f>
        <v/>
      </c>
      <c r="E1174" s="42">
        <f>IF(C1174="","",IFERROR(INDEX(Perguntas!$C$2:$C$31,MATCH(C1174,Perguntas!$A$2:$A$31,0)),""))</f>
        <v/>
      </c>
      <c r="F1174" s="37" t="n"/>
      <c r="G1174" s="37" t="n"/>
      <c r="H1174" s="53" t="n"/>
      <c r="I1174" s="53" t="n"/>
      <c r="J1174" s="37" t="n"/>
      <c r="K1174" s="53" t="n"/>
      <c r="L1174" s="53" t="n"/>
      <c r="M1174" s="53" t="n"/>
      <c r="N1174" s="54" t="n"/>
      <c r="O1174" s="55">
        <f>IF(COUNTA(A1174,C1174,F1174,G1174)=0,"",IF(OR(A1174="",C1174="",F1174="",G1174=""),"INCOMPLETO",IF(COUNTIF(Perguntas!$A$2:$A$31,C1174)=0,"ID INVÁLIDO",IF(COUNTIF(Perguntas!$A$22:$A$31,C1174)&gt;0,"EXTRA",IF(INDEX(Perguntas!$C$2:$C$21,MATCH(C1174,Perguntas!$A$2:$A$21,0))="","PERGUNTA VAZIA",IF(COUNTIFS(Plataformas!$A$2:$A$7,F1174,Plataformas!$C$2:$C$7,"Sim")=0,"FORA DO PLANO",IF(COUNTIFS($B$2:B1174,B1174,$C$2:C1174,C1174,$F$2:F1174,F1174)&gt;1,"DUPLICADO","OK")))))))</f>
        <v/>
      </c>
    </row>
    <row r="1175" ht="15" customHeight="1" s="22">
      <c r="A1175" s="38" t="n"/>
      <c r="B1175" s="56">
        <f>IF(A1175="","",DATE(YEAR(A1175),MONTH(A1175),1))</f>
        <v/>
      </c>
      <c r="C1175" s="37" t="n"/>
      <c r="D1175" s="43">
        <f>IF(C1175="","",IFERROR(INDEX(Perguntas!$B$2:$B$31,MATCH(C1175,Perguntas!$A$2:$A$31,0)),"ID inválido"))</f>
        <v/>
      </c>
      <c r="E1175" s="43">
        <f>IF(C1175="","",IFERROR(INDEX(Perguntas!$C$2:$C$31,MATCH(C1175,Perguntas!$A$2:$A$31,0)),""))</f>
        <v/>
      </c>
      <c r="F1175" s="37" t="n"/>
      <c r="G1175" s="37" t="n"/>
      <c r="H1175" s="53" t="n"/>
      <c r="I1175" s="53" t="n"/>
      <c r="J1175" s="37" t="n"/>
      <c r="K1175" s="53" t="n"/>
      <c r="L1175" s="53" t="n"/>
      <c r="M1175" s="53" t="n"/>
      <c r="N1175" s="54" t="n"/>
      <c r="O1175" s="57">
        <f>IF(COUNTA(A1175,C1175,F1175,G1175)=0,"",IF(OR(A1175="",C1175="",F1175="",G1175=""),"INCOMPLETO",IF(COUNTIF(Perguntas!$A$2:$A$31,C1175)=0,"ID INVÁLIDO",IF(COUNTIF(Perguntas!$A$22:$A$31,C1175)&gt;0,"EXTRA",IF(INDEX(Perguntas!$C$2:$C$21,MATCH(C1175,Perguntas!$A$2:$A$21,0))="","PERGUNTA VAZIA",IF(COUNTIFS(Plataformas!$A$2:$A$7,F1175,Plataformas!$C$2:$C$7,"Sim")=0,"FORA DO PLANO",IF(COUNTIFS($B$2:B1175,B1175,$C$2:C1175,C1175,$F$2:F1175,F1175)&gt;1,"DUPLICADO","OK")))))))</f>
        <v/>
      </c>
    </row>
    <row r="1176" ht="15" customHeight="1" s="22">
      <c r="A1176" s="38" t="n"/>
      <c r="B1176" s="52">
        <f>IF(A1176="","",DATE(YEAR(A1176),MONTH(A1176),1))</f>
        <v/>
      </c>
      <c r="C1176" s="37" t="n"/>
      <c r="D1176" s="42">
        <f>IF(C1176="","",IFERROR(INDEX(Perguntas!$B$2:$B$31,MATCH(C1176,Perguntas!$A$2:$A$31,0)),"ID inválido"))</f>
        <v/>
      </c>
      <c r="E1176" s="42">
        <f>IF(C1176="","",IFERROR(INDEX(Perguntas!$C$2:$C$31,MATCH(C1176,Perguntas!$A$2:$A$31,0)),""))</f>
        <v/>
      </c>
      <c r="F1176" s="37" t="n"/>
      <c r="G1176" s="37" t="n"/>
      <c r="H1176" s="53" t="n"/>
      <c r="I1176" s="53" t="n"/>
      <c r="J1176" s="37" t="n"/>
      <c r="K1176" s="53" t="n"/>
      <c r="L1176" s="53" t="n"/>
      <c r="M1176" s="53" t="n"/>
      <c r="N1176" s="54" t="n"/>
      <c r="O1176" s="55">
        <f>IF(COUNTA(A1176,C1176,F1176,G1176)=0,"",IF(OR(A1176="",C1176="",F1176="",G1176=""),"INCOMPLETO",IF(COUNTIF(Perguntas!$A$2:$A$31,C1176)=0,"ID INVÁLIDO",IF(COUNTIF(Perguntas!$A$22:$A$31,C1176)&gt;0,"EXTRA",IF(INDEX(Perguntas!$C$2:$C$21,MATCH(C1176,Perguntas!$A$2:$A$21,0))="","PERGUNTA VAZIA",IF(COUNTIFS(Plataformas!$A$2:$A$7,F1176,Plataformas!$C$2:$C$7,"Sim")=0,"FORA DO PLANO",IF(COUNTIFS($B$2:B1176,B1176,$C$2:C1176,C1176,$F$2:F1176,F1176)&gt;1,"DUPLICADO","OK")))))))</f>
        <v/>
      </c>
    </row>
    <row r="1177" ht="15" customHeight="1" s="22">
      <c r="A1177" s="38" t="n"/>
      <c r="B1177" s="56">
        <f>IF(A1177="","",DATE(YEAR(A1177),MONTH(A1177),1))</f>
        <v/>
      </c>
      <c r="C1177" s="37" t="n"/>
      <c r="D1177" s="43">
        <f>IF(C1177="","",IFERROR(INDEX(Perguntas!$B$2:$B$31,MATCH(C1177,Perguntas!$A$2:$A$31,0)),"ID inválido"))</f>
        <v/>
      </c>
      <c r="E1177" s="43">
        <f>IF(C1177="","",IFERROR(INDEX(Perguntas!$C$2:$C$31,MATCH(C1177,Perguntas!$A$2:$A$31,0)),""))</f>
        <v/>
      </c>
      <c r="F1177" s="37" t="n"/>
      <c r="G1177" s="37" t="n"/>
      <c r="H1177" s="53" t="n"/>
      <c r="I1177" s="53" t="n"/>
      <c r="J1177" s="37" t="n"/>
      <c r="K1177" s="53" t="n"/>
      <c r="L1177" s="53" t="n"/>
      <c r="M1177" s="53" t="n"/>
      <c r="N1177" s="54" t="n"/>
      <c r="O1177" s="57">
        <f>IF(COUNTA(A1177,C1177,F1177,G1177)=0,"",IF(OR(A1177="",C1177="",F1177="",G1177=""),"INCOMPLETO",IF(COUNTIF(Perguntas!$A$2:$A$31,C1177)=0,"ID INVÁLIDO",IF(COUNTIF(Perguntas!$A$22:$A$31,C1177)&gt;0,"EXTRA",IF(INDEX(Perguntas!$C$2:$C$21,MATCH(C1177,Perguntas!$A$2:$A$21,0))="","PERGUNTA VAZIA",IF(COUNTIFS(Plataformas!$A$2:$A$7,F1177,Plataformas!$C$2:$C$7,"Sim")=0,"FORA DO PLANO",IF(COUNTIFS($B$2:B1177,B1177,$C$2:C1177,C1177,$F$2:F1177,F1177)&gt;1,"DUPLICADO","OK")))))))</f>
        <v/>
      </c>
    </row>
    <row r="1178" ht="15" customHeight="1" s="22">
      <c r="A1178" s="38" t="n"/>
      <c r="B1178" s="52">
        <f>IF(A1178="","",DATE(YEAR(A1178),MONTH(A1178),1))</f>
        <v/>
      </c>
      <c r="C1178" s="37" t="n"/>
      <c r="D1178" s="42">
        <f>IF(C1178="","",IFERROR(INDEX(Perguntas!$B$2:$B$31,MATCH(C1178,Perguntas!$A$2:$A$31,0)),"ID inválido"))</f>
        <v/>
      </c>
      <c r="E1178" s="42">
        <f>IF(C1178="","",IFERROR(INDEX(Perguntas!$C$2:$C$31,MATCH(C1178,Perguntas!$A$2:$A$31,0)),""))</f>
        <v/>
      </c>
      <c r="F1178" s="37" t="n"/>
      <c r="G1178" s="37" t="n"/>
      <c r="H1178" s="53" t="n"/>
      <c r="I1178" s="53" t="n"/>
      <c r="J1178" s="37" t="n"/>
      <c r="K1178" s="53" t="n"/>
      <c r="L1178" s="53" t="n"/>
      <c r="M1178" s="53" t="n"/>
      <c r="N1178" s="54" t="n"/>
      <c r="O1178" s="55">
        <f>IF(COUNTA(A1178,C1178,F1178,G1178)=0,"",IF(OR(A1178="",C1178="",F1178="",G1178=""),"INCOMPLETO",IF(COUNTIF(Perguntas!$A$2:$A$31,C1178)=0,"ID INVÁLIDO",IF(COUNTIF(Perguntas!$A$22:$A$31,C1178)&gt;0,"EXTRA",IF(INDEX(Perguntas!$C$2:$C$21,MATCH(C1178,Perguntas!$A$2:$A$21,0))="","PERGUNTA VAZIA",IF(COUNTIFS(Plataformas!$A$2:$A$7,F1178,Plataformas!$C$2:$C$7,"Sim")=0,"FORA DO PLANO",IF(COUNTIFS($B$2:B1178,B1178,$C$2:C1178,C1178,$F$2:F1178,F1178)&gt;1,"DUPLICADO","OK")))))))</f>
        <v/>
      </c>
    </row>
    <row r="1179" ht="15" customHeight="1" s="22">
      <c r="A1179" s="38" t="n"/>
      <c r="B1179" s="56">
        <f>IF(A1179="","",DATE(YEAR(A1179),MONTH(A1179),1))</f>
        <v/>
      </c>
      <c r="C1179" s="37" t="n"/>
      <c r="D1179" s="43">
        <f>IF(C1179="","",IFERROR(INDEX(Perguntas!$B$2:$B$31,MATCH(C1179,Perguntas!$A$2:$A$31,0)),"ID inválido"))</f>
        <v/>
      </c>
      <c r="E1179" s="43">
        <f>IF(C1179="","",IFERROR(INDEX(Perguntas!$C$2:$C$31,MATCH(C1179,Perguntas!$A$2:$A$31,0)),""))</f>
        <v/>
      </c>
      <c r="F1179" s="37" t="n"/>
      <c r="G1179" s="37" t="n"/>
      <c r="H1179" s="53" t="n"/>
      <c r="I1179" s="53" t="n"/>
      <c r="J1179" s="37" t="n"/>
      <c r="K1179" s="53" t="n"/>
      <c r="L1179" s="53" t="n"/>
      <c r="M1179" s="53" t="n"/>
      <c r="N1179" s="54" t="n"/>
      <c r="O1179" s="57">
        <f>IF(COUNTA(A1179,C1179,F1179,G1179)=0,"",IF(OR(A1179="",C1179="",F1179="",G1179=""),"INCOMPLETO",IF(COUNTIF(Perguntas!$A$2:$A$31,C1179)=0,"ID INVÁLIDO",IF(COUNTIF(Perguntas!$A$22:$A$31,C1179)&gt;0,"EXTRA",IF(INDEX(Perguntas!$C$2:$C$21,MATCH(C1179,Perguntas!$A$2:$A$21,0))="","PERGUNTA VAZIA",IF(COUNTIFS(Plataformas!$A$2:$A$7,F1179,Plataformas!$C$2:$C$7,"Sim")=0,"FORA DO PLANO",IF(COUNTIFS($B$2:B1179,B1179,$C$2:C1179,C1179,$F$2:F1179,F1179)&gt;1,"DUPLICADO","OK")))))))</f>
        <v/>
      </c>
    </row>
    <row r="1180" ht="15" customHeight="1" s="22">
      <c r="A1180" s="38" t="n"/>
      <c r="B1180" s="52">
        <f>IF(A1180="","",DATE(YEAR(A1180),MONTH(A1180),1))</f>
        <v/>
      </c>
      <c r="C1180" s="37" t="n"/>
      <c r="D1180" s="42">
        <f>IF(C1180="","",IFERROR(INDEX(Perguntas!$B$2:$B$31,MATCH(C1180,Perguntas!$A$2:$A$31,0)),"ID inválido"))</f>
        <v/>
      </c>
      <c r="E1180" s="42">
        <f>IF(C1180="","",IFERROR(INDEX(Perguntas!$C$2:$C$31,MATCH(C1180,Perguntas!$A$2:$A$31,0)),""))</f>
        <v/>
      </c>
      <c r="F1180" s="37" t="n"/>
      <c r="G1180" s="37" t="n"/>
      <c r="H1180" s="53" t="n"/>
      <c r="I1180" s="53" t="n"/>
      <c r="J1180" s="37" t="n"/>
      <c r="K1180" s="53" t="n"/>
      <c r="L1180" s="53" t="n"/>
      <c r="M1180" s="53" t="n"/>
      <c r="N1180" s="54" t="n"/>
      <c r="O1180" s="55">
        <f>IF(COUNTA(A1180,C1180,F1180,G1180)=0,"",IF(OR(A1180="",C1180="",F1180="",G1180=""),"INCOMPLETO",IF(COUNTIF(Perguntas!$A$2:$A$31,C1180)=0,"ID INVÁLIDO",IF(COUNTIF(Perguntas!$A$22:$A$31,C1180)&gt;0,"EXTRA",IF(INDEX(Perguntas!$C$2:$C$21,MATCH(C1180,Perguntas!$A$2:$A$21,0))="","PERGUNTA VAZIA",IF(COUNTIFS(Plataformas!$A$2:$A$7,F1180,Plataformas!$C$2:$C$7,"Sim")=0,"FORA DO PLANO",IF(COUNTIFS($B$2:B1180,B1180,$C$2:C1180,C1180,$F$2:F1180,F1180)&gt;1,"DUPLICADO","OK")))))))</f>
        <v/>
      </c>
    </row>
    <row r="1181" ht="15" customHeight="1" s="22">
      <c r="A1181" s="38" t="n"/>
      <c r="B1181" s="56">
        <f>IF(A1181="","",DATE(YEAR(A1181),MONTH(A1181),1))</f>
        <v/>
      </c>
      <c r="C1181" s="37" t="n"/>
      <c r="D1181" s="43">
        <f>IF(C1181="","",IFERROR(INDEX(Perguntas!$B$2:$B$31,MATCH(C1181,Perguntas!$A$2:$A$31,0)),"ID inválido"))</f>
        <v/>
      </c>
      <c r="E1181" s="43">
        <f>IF(C1181="","",IFERROR(INDEX(Perguntas!$C$2:$C$31,MATCH(C1181,Perguntas!$A$2:$A$31,0)),""))</f>
        <v/>
      </c>
      <c r="F1181" s="37" t="n"/>
      <c r="G1181" s="37" t="n"/>
      <c r="H1181" s="53" t="n"/>
      <c r="I1181" s="53" t="n"/>
      <c r="J1181" s="37" t="n"/>
      <c r="K1181" s="53" t="n"/>
      <c r="L1181" s="53" t="n"/>
      <c r="M1181" s="53" t="n"/>
      <c r="N1181" s="54" t="n"/>
      <c r="O1181" s="57">
        <f>IF(COUNTA(A1181,C1181,F1181,G1181)=0,"",IF(OR(A1181="",C1181="",F1181="",G1181=""),"INCOMPLETO",IF(COUNTIF(Perguntas!$A$2:$A$31,C1181)=0,"ID INVÁLIDO",IF(COUNTIF(Perguntas!$A$22:$A$31,C1181)&gt;0,"EXTRA",IF(INDEX(Perguntas!$C$2:$C$21,MATCH(C1181,Perguntas!$A$2:$A$21,0))="","PERGUNTA VAZIA",IF(COUNTIFS(Plataformas!$A$2:$A$7,F1181,Plataformas!$C$2:$C$7,"Sim")=0,"FORA DO PLANO",IF(COUNTIFS($B$2:B1181,B1181,$C$2:C1181,C1181,$F$2:F1181,F1181)&gt;1,"DUPLICADO","OK")))))))</f>
        <v/>
      </c>
    </row>
    <row r="1182" ht="15" customHeight="1" s="22">
      <c r="A1182" s="38" t="n"/>
      <c r="B1182" s="52">
        <f>IF(A1182="","",DATE(YEAR(A1182),MONTH(A1182),1))</f>
        <v/>
      </c>
      <c r="C1182" s="37" t="n"/>
      <c r="D1182" s="42">
        <f>IF(C1182="","",IFERROR(INDEX(Perguntas!$B$2:$B$31,MATCH(C1182,Perguntas!$A$2:$A$31,0)),"ID inválido"))</f>
        <v/>
      </c>
      <c r="E1182" s="42">
        <f>IF(C1182="","",IFERROR(INDEX(Perguntas!$C$2:$C$31,MATCH(C1182,Perguntas!$A$2:$A$31,0)),""))</f>
        <v/>
      </c>
      <c r="F1182" s="37" t="n"/>
      <c r="G1182" s="37" t="n"/>
      <c r="H1182" s="53" t="n"/>
      <c r="I1182" s="53" t="n"/>
      <c r="J1182" s="37" t="n"/>
      <c r="K1182" s="53" t="n"/>
      <c r="L1182" s="53" t="n"/>
      <c r="M1182" s="53" t="n"/>
      <c r="N1182" s="54" t="n"/>
      <c r="O1182" s="55">
        <f>IF(COUNTA(A1182,C1182,F1182,G1182)=0,"",IF(OR(A1182="",C1182="",F1182="",G1182=""),"INCOMPLETO",IF(COUNTIF(Perguntas!$A$2:$A$31,C1182)=0,"ID INVÁLIDO",IF(COUNTIF(Perguntas!$A$22:$A$31,C1182)&gt;0,"EXTRA",IF(INDEX(Perguntas!$C$2:$C$21,MATCH(C1182,Perguntas!$A$2:$A$21,0))="","PERGUNTA VAZIA",IF(COUNTIFS(Plataformas!$A$2:$A$7,F1182,Plataformas!$C$2:$C$7,"Sim")=0,"FORA DO PLANO",IF(COUNTIFS($B$2:B1182,B1182,$C$2:C1182,C1182,$F$2:F1182,F1182)&gt;1,"DUPLICADO","OK")))))))</f>
        <v/>
      </c>
    </row>
    <row r="1183" ht="15" customHeight="1" s="22">
      <c r="A1183" s="38" t="n"/>
      <c r="B1183" s="56">
        <f>IF(A1183="","",DATE(YEAR(A1183),MONTH(A1183),1))</f>
        <v/>
      </c>
      <c r="C1183" s="37" t="n"/>
      <c r="D1183" s="43">
        <f>IF(C1183="","",IFERROR(INDEX(Perguntas!$B$2:$B$31,MATCH(C1183,Perguntas!$A$2:$A$31,0)),"ID inválido"))</f>
        <v/>
      </c>
      <c r="E1183" s="43">
        <f>IF(C1183="","",IFERROR(INDEX(Perguntas!$C$2:$C$31,MATCH(C1183,Perguntas!$A$2:$A$31,0)),""))</f>
        <v/>
      </c>
      <c r="F1183" s="37" t="n"/>
      <c r="G1183" s="37" t="n"/>
      <c r="H1183" s="53" t="n"/>
      <c r="I1183" s="53" t="n"/>
      <c r="J1183" s="37" t="n"/>
      <c r="K1183" s="53" t="n"/>
      <c r="L1183" s="53" t="n"/>
      <c r="M1183" s="53" t="n"/>
      <c r="N1183" s="54" t="n"/>
      <c r="O1183" s="57">
        <f>IF(COUNTA(A1183,C1183,F1183,G1183)=0,"",IF(OR(A1183="",C1183="",F1183="",G1183=""),"INCOMPLETO",IF(COUNTIF(Perguntas!$A$2:$A$31,C1183)=0,"ID INVÁLIDO",IF(COUNTIF(Perguntas!$A$22:$A$31,C1183)&gt;0,"EXTRA",IF(INDEX(Perguntas!$C$2:$C$21,MATCH(C1183,Perguntas!$A$2:$A$21,0))="","PERGUNTA VAZIA",IF(COUNTIFS(Plataformas!$A$2:$A$7,F1183,Plataformas!$C$2:$C$7,"Sim")=0,"FORA DO PLANO",IF(COUNTIFS($B$2:B1183,B1183,$C$2:C1183,C1183,$F$2:F1183,F1183)&gt;1,"DUPLICADO","OK")))))))</f>
        <v/>
      </c>
    </row>
    <row r="1184" ht="15" customHeight="1" s="22">
      <c r="A1184" s="38" t="n"/>
      <c r="B1184" s="52">
        <f>IF(A1184="","",DATE(YEAR(A1184),MONTH(A1184),1))</f>
        <v/>
      </c>
      <c r="C1184" s="37" t="n"/>
      <c r="D1184" s="42">
        <f>IF(C1184="","",IFERROR(INDEX(Perguntas!$B$2:$B$31,MATCH(C1184,Perguntas!$A$2:$A$31,0)),"ID inválido"))</f>
        <v/>
      </c>
      <c r="E1184" s="42">
        <f>IF(C1184="","",IFERROR(INDEX(Perguntas!$C$2:$C$31,MATCH(C1184,Perguntas!$A$2:$A$31,0)),""))</f>
        <v/>
      </c>
      <c r="F1184" s="37" t="n"/>
      <c r="G1184" s="37" t="n"/>
      <c r="H1184" s="53" t="n"/>
      <c r="I1184" s="53" t="n"/>
      <c r="J1184" s="37" t="n"/>
      <c r="K1184" s="53" t="n"/>
      <c r="L1184" s="53" t="n"/>
      <c r="M1184" s="53" t="n"/>
      <c r="N1184" s="54" t="n"/>
      <c r="O1184" s="55">
        <f>IF(COUNTA(A1184,C1184,F1184,G1184)=0,"",IF(OR(A1184="",C1184="",F1184="",G1184=""),"INCOMPLETO",IF(COUNTIF(Perguntas!$A$2:$A$31,C1184)=0,"ID INVÁLIDO",IF(COUNTIF(Perguntas!$A$22:$A$31,C1184)&gt;0,"EXTRA",IF(INDEX(Perguntas!$C$2:$C$21,MATCH(C1184,Perguntas!$A$2:$A$21,0))="","PERGUNTA VAZIA",IF(COUNTIFS(Plataformas!$A$2:$A$7,F1184,Plataformas!$C$2:$C$7,"Sim")=0,"FORA DO PLANO",IF(COUNTIFS($B$2:B1184,B1184,$C$2:C1184,C1184,$F$2:F1184,F1184)&gt;1,"DUPLICADO","OK")))))))</f>
        <v/>
      </c>
    </row>
    <row r="1185" ht="15" customHeight="1" s="22">
      <c r="A1185" s="38" t="n"/>
      <c r="B1185" s="56">
        <f>IF(A1185="","",DATE(YEAR(A1185),MONTH(A1185),1))</f>
        <v/>
      </c>
      <c r="C1185" s="37" t="n"/>
      <c r="D1185" s="43">
        <f>IF(C1185="","",IFERROR(INDEX(Perguntas!$B$2:$B$31,MATCH(C1185,Perguntas!$A$2:$A$31,0)),"ID inválido"))</f>
        <v/>
      </c>
      <c r="E1185" s="43">
        <f>IF(C1185="","",IFERROR(INDEX(Perguntas!$C$2:$C$31,MATCH(C1185,Perguntas!$A$2:$A$31,0)),""))</f>
        <v/>
      </c>
      <c r="F1185" s="37" t="n"/>
      <c r="G1185" s="37" t="n"/>
      <c r="H1185" s="53" t="n"/>
      <c r="I1185" s="53" t="n"/>
      <c r="J1185" s="37" t="n"/>
      <c r="K1185" s="53" t="n"/>
      <c r="L1185" s="53" t="n"/>
      <c r="M1185" s="53" t="n"/>
      <c r="N1185" s="54" t="n"/>
      <c r="O1185" s="57">
        <f>IF(COUNTA(A1185,C1185,F1185,G1185)=0,"",IF(OR(A1185="",C1185="",F1185="",G1185=""),"INCOMPLETO",IF(COUNTIF(Perguntas!$A$2:$A$31,C1185)=0,"ID INVÁLIDO",IF(COUNTIF(Perguntas!$A$22:$A$31,C1185)&gt;0,"EXTRA",IF(INDEX(Perguntas!$C$2:$C$21,MATCH(C1185,Perguntas!$A$2:$A$21,0))="","PERGUNTA VAZIA",IF(COUNTIFS(Plataformas!$A$2:$A$7,F1185,Plataformas!$C$2:$C$7,"Sim")=0,"FORA DO PLANO",IF(COUNTIFS($B$2:B1185,B1185,$C$2:C1185,C1185,$F$2:F1185,F1185)&gt;1,"DUPLICADO","OK")))))))</f>
        <v/>
      </c>
    </row>
    <row r="1186" ht="15" customHeight="1" s="22">
      <c r="A1186" s="38" t="n"/>
      <c r="B1186" s="52">
        <f>IF(A1186="","",DATE(YEAR(A1186),MONTH(A1186),1))</f>
        <v/>
      </c>
      <c r="C1186" s="37" t="n"/>
      <c r="D1186" s="42">
        <f>IF(C1186="","",IFERROR(INDEX(Perguntas!$B$2:$B$31,MATCH(C1186,Perguntas!$A$2:$A$31,0)),"ID inválido"))</f>
        <v/>
      </c>
      <c r="E1186" s="42">
        <f>IF(C1186="","",IFERROR(INDEX(Perguntas!$C$2:$C$31,MATCH(C1186,Perguntas!$A$2:$A$31,0)),""))</f>
        <v/>
      </c>
      <c r="F1186" s="37" t="n"/>
      <c r="G1186" s="37" t="n"/>
      <c r="H1186" s="53" t="n"/>
      <c r="I1186" s="53" t="n"/>
      <c r="J1186" s="37" t="n"/>
      <c r="K1186" s="53" t="n"/>
      <c r="L1186" s="53" t="n"/>
      <c r="M1186" s="53" t="n"/>
      <c r="N1186" s="54" t="n"/>
      <c r="O1186" s="55">
        <f>IF(COUNTA(A1186,C1186,F1186,G1186)=0,"",IF(OR(A1186="",C1186="",F1186="",G1186=""),"INCOMPLETO",IF(COUNTIF(Perguntas!$A$2:$A$31,C1186)=0,"ID INVÁLIDO",IF(COUNTIF(Perguntas!$A$22:$A$31,C1186)&gt;0,"EXTRA",IF(INDEX(Perguntas!$C$2:$C$21,MATCH(C1186,Perguntas!$A$2:$A$21,0))="","PERGUNTA VAZIA",IF(COUNTIFS(Plataformas!$A$2:$A$7,F1186,Plataformas!$C$2:$C$7,"Sim")=0,"FORA DO PLANO",IF(COUNTIFS($B$2:B1186,B1186,$C$2:C1186,C1186,$F$2:F1186,F1186)&gt;1,"DUPLICADO","OK")))))))</f>
        <v/>
      </c>
    </row>
    <row r="1187" ht="15" customHeight="1" s="22">
      <c r="A1187" s="38" t="n"/>
      <c r="B1187" s="56">
        <f>IF(A1187="","",DATE(YEAR(A1187),MONTH(A1187),1))</f>
        <v/>
      </c>
      <c r="C1187" s="37" t="n"/>
      <c r="D1187" s="43">
        <f>IF(C1187="","",IFERROR(INDEX(Perguntas!$B$2:$B$31,MATCH(C1187,Perguntas!$A$2:$A$31,0)),"ID inválido"))</f>
        <v/>
      </c>
      <c r="E1187" s="43">
        <f>IF(C1187="","",IFERROR(INDEX(Perguntas!$C$2:$C$31,MATCH(C1187,Perguntas!$A$2:$A$31,0)),""))</f>
        <v/>
      </c>
      <c r="F1187" s="37" t="n"/>
      <c r="G1187" s="37" t="n"/>
      <c r="H1187" s="53" t="n"/>
      <c r="I1187" s="53" t="n"/>
      <c r="J1187" s="37" t="n"/>
      <c r="K1187" s="53" t="n"/>
      <c r="L1187" s="53" t="n"/>
      <c r="M1187" s="53" t="n"/>
      <c r="N1187" s="54" t="n"/>
      <c r="O1187" s="57">
        <f>IF(COUNTA(A1187,C1187,F1187,G1187)=0,"",IF(OR(A1187="",C1187="",F1187="",G1187=""),"INCOMPLETO",IF(COUNTIF(Perguntas!$A$2:$A$31,C1187)=0,"ID INVÁLIDO",IF(COUNTIF(Perguntas!$A$22:$A$31,C1187)&gt;0,"EXTRA",IF(INDEX(Perguntas!$C$2:$C$21,MATCH(C1187,Perguntas!$A$2:$A$21,0))="","PERGUNTA VAZIA",IF(COUNTIFS(Plataformas!$A$2:$A$7,F1187,Plataformas!$C$2:$C$7,"Sim")=0,"FORA DO PLANO",IF(COUNTIFS($B$2:B1187,B1187,$C$2:C1187,C1187,$F$2:F1187,F1187)&gt;1,"DUPLICADO","OK")))))))</f>
        <v/>
      </c>
    </row>
    <row r="1188" ht="15" customHeight="1" s="22">
      <c r="A1188" s="38" t="n"/>
      <c r="B1188" s="52">
        <f>IF(A1188="","",DATE(YEAR(A1188),MONTH(A1188),1))</f>
        <v/>
      </c>
      <c r="C1188" s="37" t="n"/>
      <c r="D1188" s="42">
        <f>IF(C1188="","",IFERROR(INDEX(Perguntas!$B$2:$B$31,MATCH(C1188,Perguntas!$A$2:$A$31,0)),"ID inválido"))</f>
        <v/>
      </c>
      <c r="E1188" s="42">
        <f>IF(C1188="","",IFERROR(INDEX(Perguntas!$C$2:$C$31,MATCH(C1188,Perguntas!$A$2:$A$31,0)),""))</f>
        <v/>
      </c>
      <c r="F1188" s="37" t="n"/>
      <c r="G1188" s="37" t="n"/>
      <c r="H1188" s="53" t="n"/>
      <c r="I1188" s="53" t="n"/>
      <c r="J1188" s="37" t="n"/>
      <c r="K1188" s="53" t="n"/>
      <c r="L1188" s="53" t="n"/>
      <c r="M1188" s="53" t="n"/>
      <c r="N1188" s="54" t="n"/>
      <c r="O1188" s="55">
        <f>IF(COUNTA(A1188,C1188,F1188,G1188)=0,"",IF(OR(A1188="",C1188="",F1188="",G1188=""),"INCOMPLETO",IF(COUNTIF(Perguntas!$A$2:$A$31,C1188)=0,"ID INVÁLIDO",IF(COUNTIF(Perguntas!$A$22:$A$31,C1188)&gt;0,"EXTRA",IF(INDEX(Perguntas!$C$2:$C$21,MATCH(C1188,Perguntas!$A$2:$A$21,0))="","PERGUNTA VAZIA",IF(COUNTIFS(Plataformas!$A$2:$A$7,F1188,Plataformas!$C$2:$C$7,"Sim")=0,"FORA DO PLANO",IF(COUNTIFS($B$2:B1188,B1188,$C$2:C1188,C1188,$F$2:F1188,F1188)&gt;1,"DUPLICADO","OK")))))))</f>
        <v/>
      </c>
    </row>
    <row r="1189" ht="15" customHeight="1" s="22">
      <c r="A1189" s="38" t="n"/>
      <c r="B1189" s="56">
        <f>IF(A1189="","",DATE(YEAR(A1189),MONTH(A1189),1))</f>
        <v/>
      </c>
      <c r="C1189" s="37" t="n"/>
      <c r="D1189" s="43">
        <f>IF(C1189="","",IFERROR(INDEX(Perguntas!$B$2:$B$31,MATCH(C1189,Perguntas!$A$2:$A$31,0)),"ID inválido"))</f>
        <v/>
      </c>
      <c r="E1189" s="43">
        <f>IF(C1189="","",IFERROR(INDEX(Perguntas!$C$2:$C$31,MATCH(C1189,Perguntas!$A$2:$A$31,0)),""))</f>
        <v/>
      </c>
      <c r="F1189" s="37" t="n"/>
      <c r="G1189" s="37" t="n"/>
      <c r="H1189" s="53" t="n"/>
      <c r="I1189" s="53" t="n"/>
      <c r="J1189" s="37" t="n"/>
      <c r="K1189" s="53" t="n"/>
      <c r="L1189" s="53" t="n"/>
      <c r="M1189" s="53" t="n"/>
      <c r="N1189" s="54" t="n"/>
      <c r="O1189" s="57">
        <f>IF(COUNTA(A1189,C1189,F1189,G1189)=0,"",IF(OR(A1189="",C1189="",F1189="",G1189=""),"INCOMPLETO",IF(COUNTIF(Perguntas!$A$2:$A$31,C1189)=0,"ID INVÁLIDO",IF(COUNTIF(Perguntas!$A$22:$A$31,C1189)&gt;0,"EXTRA",IF(INDEX(Perguntas!$C$2:$C$21,MATCH(C1189,Perguntas!$A$2:$A$21,0))="","PERGUNTA VAZIA",IF(COUNTIFS(Plataformas!$A$2:$A$7,F1189,Plataformas!$C$2:$C$7,"Sim")=0,"FORA DO PLANO",IF(COUNTIFS($B$2:B1189,B1189,$C$2:C1189,C1189,$F$2:F1189,F1189)&gt;1,"DUPLICADO","OK")))))))</f>
        <v/>
      </c>
    </row>
    <row r="1190" ht="15" customHeight="1" s="22">
      <c r="A1190" s="38" t="n"/>
      <c r="B1190" s="52">
        <f>IF(A1190="","",DATE(YEAR(A1190),MONTH(A1190),1))</f>
        <v/>
      </c>
      <c r="C1190" s="37" t="n"/>
      <c r="D1190" s="42">
        <f>IF(C1190="","",IFERROR(INDEX(Perguntas!$B$2:$B$31,MATCH(C1190,Perguntas!$A$2:$A$31,0)),"ID inválido"))</f>
        <v/>
      </c>
      <c r="E1190" s="42">
        <f>IF(C1190="","",IFERROR(INDEX(Perguntas!$C$2:$C$31,MATCH(C1190,Perguntas!$A$2:$A$31,0)),""))</f>
        <v/>
      </c>
      <c r="F1190" s="37" t="n"/>
      <c r="G1190" s="37" t="n"/>
      <c r="H1190" s="53" t="n"/>
      <c r="I1190" s="53" t="n"/>
      <c r="J1190" s="37" t="n"/>
      <c r="K1190" s="53" t="n"/>
      <c r="L1190" s="53" t="n"/>
      <c r="M1190" s="53" t="n"/>
      <c r="N1190" s="54" t="n"/>
      <c r="O1190" s="55">
        <f>IF(COUNTA(A1190,C1190,F1190,G1190)=0,"",IF(OR(A1190="",C1190="",F1190="",G1190=""),"INCOMPLETO",IF(COUNTIF(Perguntas!$A$2:$A$31,C1190)=0,"ID INVÁLIDO",IF(COUNTIF(Perguntas!$A$22:$A$31,C1190)&gt;0,"EXTRA",IF(INDEX(Perguntas!$C$2:$C$21,MATCH(C1190,Perguntas!$A$2:$A$21,0))="","PERGUNTA VAZIA",IF(COUNTIFS(Plataformas!$A$2:$A$7,F1190,Plataformas!$C$2:$C$7,"Sim")=0,"FORA DO PLANO",IF(COUNTIFS($B$2:B1190,B1190,$C$2:C1190,C1190,$F$2:F1190,F1190)&gt;1,"DUPLICADO","OK")))))))</f>
        <v/>
      </c>
    </row>
    <row r="1191" ht="15" customHeight="1" s="22">
      <c r="A1191" s="38" t="n"/>
      <c r="B1191" s="56">
        <f>IF(A1191="","",DATE(YEAR(A1191),MONTH(A1191),1))</f>
        <v/>
      </c>
      <c r="C1191" s="37" t="n"/>
      <c r="D1191" s="43">
        <f>IF(C1191="","",IFERROR(INDEX(Perguntas!$B$2:$B$31,MATCH(C1191,Perguntas!$A$2:$A$31,0)),"ID inválido"))</f>
        <v/>
      </c>
      <c r="E1191" s="43">
        <f>IF(C1191="","",IFERROR(INDEX(Perguntas!$C$2:$C$31,MATCH(C1191,Perguntas!$A$2:$A$31,0)),""))</f>
        <v/>
      </c>
      <c r="F1191" s="37" t="n"/>
      <c r="G1191" s="37" t="n"/>
      <c r="H1191" s="53" t="n"/>
      <c r="I1191" s="53" t="n"/>
      <c r="J1191" s="37" t="n"/>
      <c r="K1191" s="53" t="n"/>
      <c r="L1191" s="53" t="n"/>
      <c r="M1191" s="53" t="n"/>
      <c r="N1191" s="54" t="n"/>
      <c r="O1191" s="57">
        <f>IF(COUNTA(A1191,C1191,F1191,G1191)=0,"",IF(OR(A1191="",C1191="",F1191="",G1191=""),"INCOMPLETO",IF(COUNTIF(Perguntas!$A$2:$A$31,C1191)=0,"ID INVÁLIDO",IF(COUNTIF(Perguntas!$A$22:$A$31,C1191)&gt;0,"EXTRA",IF(INDEX(Perguntas!$C$2:$C$21,MATCH(C1191,Perguntas!$A$2:$A$21,0))="","PERGUNTA VAZIA",IF(COUNTIFS(Plataformas!$A$2:$A$7,F1191,Plataformas!$C$2:$C$7,"Sim")=0,"FORA DO PLANO",IF(COUNTIFS($B$2:B1191,B1191,$C$2:C1191,C1191,$F$2:F1191,F1191)&gt;1,"DUPLICADO","OK")))))))</f>
        <v/>
      </c>
    </row>
    <row r="1192" ht="15" customHeight="1" s="22">
      <c r="A1192" s="38" t="n"/>
      <c r="B1192" s="52">
        <f>IF(A1192="","",DATE(YEAR(A1192),MONTH(A1192),1))</f>
        <v/>
      </c>
      <c r="C1192" s="37" t="n"/>
      <c r="D1192" s="42">
        <f>IF(C1192="","",IFERROR(INDEX(Perguntas!$B$2:$B$31,MATCH(C1192,Perguntas!$A$2:$A$31,0)),"ID inválido"))</f>
        <v/>
      </c>
      <c r="E1192" s="42">
        <f>IF(C1192="","",IFERROR(INDEX(Perguntas!$C$2:$C$31,MATCH(C1192,Perguntas!$A$2:$A$31,0)),""))</f>
        <v/>
      </c>
      <c r="F1192" s="37" t="n"/>
      <c r="G1192" s="37" t="n"/>
      <c r="H1192" s="53" t="n"/>
      <c r="I1192" s="53" t="n"/>
      <c r="J1192" s="37" t="n"/>
      <c r="K1192" s="53" t="n"/>
      <c r="L1192" s="53" t="n"/>
      <c r="M1192" s="53" t="n"/>
      <c r="N1192" s="54" t="n"/>
      <c r="O1192" s="55">
        <f>IF(COUNTA(A1192,C1192,F1192,G1192)=0,"",IF(OR(A1192="",C1192="",F1192="",G1192=""),"INCOMPLETO",IF(COUNTIF(Perguntas!$A$2:$A$31,C1192)=0,"ID INVÁLIDO",IF(COUNTIF(Perguntas!$A$22:$A$31,C1192)&gt;0,"EXTRA",IF(INDEX(Perguntas!$C$2:$C$21,MATCH(C1192,Perguntas!$A$2:$A$21,0))="","PERGUNTA VAZIA",IF(COUNTIFS(Plataformas!$A$2:$A$7,F1192,Plataformas!$C$2:$C$7,"Sim")=0,"FORA DO PLANO",IF(COUNTIFS($B$2:B1192,B1192,$C$2:C1192,C1192,$F$2:F1192,F1192)&gt;1,"DUPLICADO","OK")))))))</f>
        <v/>
      </c>
    </row>
    <row r="1193" ht="15" customHeight="1" s="22">
      <c r="A1193" s="38" t="n"/>
      <c r="B1193" s="56">
        <f>IF(A1193="","",DATE(YEAR(A1193),MONTH(A1193),1))</f>
        <v/>
      </c>
      <c r="C1193" s="37" t="n"/>
      <c r="D1193" s="43">
        <f>IF(C1193="","",IFERROR(INDEX(Perguntas!$B$2:$B$31,MATCH(C1193,Perguntas!$A$2:$A$31,0)),"ID inválido"))</f>
        <v/>
      </c>
      <c r="E1193" s="43">
        <f>IF(C1193="","",IFERROR(INDEX(Perguntas!$C$2:$C$31,MATCH(C1193,Perguntas!$A$2:$A$31,0)),""))</f>
        <v/>
      </c>
      <c r="F1193" s="37" t="n"/>
      <c r="G1193" s="37" t="n"/>
      <c r="H1193" s="53" t="n"/>
      <c r="I1193" s="53" t="n"/>
      <c r="J1193" s="37" t="n"/>
      <c r="K1193" s="53" t="n"/>
      <c r="L1193" s="53" t="n"/>
      <c r="M1193" s="53" t="n"/>
      <c r="N1193" s="54" t="n"/>
      <c r="O1193" s="57">
        <f>IF(COUNTA(A1193,C1193,F1193,G1193)=0,"",IF(OR(A1193="",C1193="",F1193="",G1193=""),"INCOMPLETO",IF(COUNTIF(Perguntas!$A$2:$A$31,C1193)=0,"ID INVÁLIDO",IF(COUNTIF(Perguntas!$A$22:$A$31,C1193)&gt;0,"EXTRA",IF(INDEX(Perguntas!$C$2:$C$21,MATCH(C1193,Perguntas!$A$2:$A$21,0))="","PERGUNTA VAZIA",IF(COUNTIFS(Plataformas!$A$2:$A$7,F1193,Plataformas!$C$2:$C$7,"Sim")=0,"FORA DO PLANO",IF(COUNTIFS($B$2:B1193,B1193,$C$2:C1193,C1193,$F$2:F1193,F1193)&gt;1,"DUPLICADO","OK")))))))</f>
        <v/>
      </c>
    </row>
    <row r="1194" ht="15" customHeight="1" s="22">
      <c r="A1194" s="38" t="n"/>
      <c r="B1194" s="52">
        <f>IF(A1194="","",DATE(YEAR(A1194),MONTH(A1194),1))</f>
        <v/>
      </c>
      <c r="C1194" s="37" t="n"/>
      <c r="D1194" s="42">
        <f>IF(C1194="","",IFERROR(INDEX(Perguntas!$B$2:$B$31,MATCH(C1194,Perguntas!$A$2:$A$31,0)),"ID inválido"))</f>
        <v/>
      </c>
      <c r="E1194" s="42">
        <f>IF(C1194="","",IFERROR(INDEX(Perguntas!$C$2:$C$31,MATCH(C1194,Perguntas!$A$2:$A$31,0)),""))</f>
        <v/>
      </c>
      <c r="F1194" s="37" t="n"/>
      <c r="G1194" s="37" t="n"/>
      <c r="H1194" s="53" t="n"/>
      <c r="I1194" s="53" t="n"/>
      <c r="J1194" s="37" t="n"/>
      <c r="K1194" s="53" t="n"/>
      <c r="L1194" s="53" t="n"/>
      <c r="M1194" s="53" t="n"/>
      <c r="N1194" s="54" t="n"/>
      <c r="O1194" s="55">
        <f>IF(COUNTA(A1194,C1194,F1194,G1194)=0,"",IF(OR(A1194="",C1194="",F1194="",G1194=""),"INCOMPLETO",IF(COUNTIF(Perguntas!$A$2:$A$31,C1194)=0,"ID INVÁLIDO",IF(COUNTIF(Perguntas!$A$22:$A$31,C1194)&gt;0,"EXTRA",IF(INDEX(Perguntas!$C$2:$C$21,MATCH(C1194,Perguntas!$A$2:$A$21,0))="","PERGUNTA VAZIA",IF(COUNTIFS(Plataformas!$A$2:$A$7,F1194,Plataformas!$C$2:$C$7,"Sim")=0,"FORA DO PLANO",IF(COUNTIFS($B$2:B1194,B1194,$C$2:C1194,C1194,$F$2:F1194,F1194)&gt;1,"DUPLICADO","OK")))))))</f>
        <v/>
      </c>
    </row>
    <row r="1195" ht="15" customHeight="1" s="22">
      <c r="A1195" s="38" t="n"/>
      <c r="B1195" s="56">
        <f>IF(A1195="","",DATE(YEAR(A1195),MONTH(A1195),1))</f>
        <v/>
      </c>
      <c r="C1195" s="37" t="n"/>
      <c r="D1195" s="43">
        <f>IF(C1195="","",IFERROR(INDEX(Perguntas!$B$2:$B$31,MATCH(C1195,Perguntas!$A$2:$A$31,0)),"ID inválido"))</f>
        <v/>
      </c>
      <c r="E1195" s="43">
        <f>IF(C1195="","",IFERROR(INDEX(Perguntas!$C$2:$C$31,MATCH(C1195,Perguntas!$A$2:$A$31,0)),""))</f>
        <v/>
      </c>
      <c r="F1195" s="37" t="n"/>
      <c r="G1195" s="37" t="n"/>
      <c r="H1195" s="53" t="n"/>
      <c r="I1195" s="53" t="n"/>
      <c r="J1195" s="37" t="n"/>
      <c r="K1195" s="53" t="n"/>
      <c r="L1195" s="53" t="n"/>
      <c r="M1195" s="53" t="n"/>
      <c r="N1195" s="54" t="n"/>
      <c r="O1195" s="57">
        <f>IF(COUNTA(A1195,C1195,F1195,G1195)=0,"",IF(OR(A1195="",C1195="",F1195="",G1195=""),"INCOMPLETO",IF(COUNTIF(Perguntas!$A$2:$A$31,C1195)=0,"ID INVÁLIDO",IF(COUNTIF(Perguntas!$A$22:$A$31,C1195)&gt;0,"EXTRA",IF(INDEX(Perguntas!$C$2:$C$21,MATCH(C1195,Perguntas!$A$2:$A$21,0))="","PERGUNTA VAZIA",IF(COUNTIFS(Plataformas!$A$2:$A$7,F1195,Plataformas!$C$2:$C$7,"Sim")=0,"FORA DO PLANO",IF(COUNTIFS($B$2:B1195,B1195,$C$2:C1195,C1195,$F$2:F1195,F1195)&gt;1,"DUPLICADO","OK")))))))</f>
        <v/>
      </c>
    </row>
    <row r="1196" ht="15" customHeight="1" s="22">
      <c r="A1196" s="38" t="n"/>
      <c r="B1196" s="52">
        <f>IF(A1196="","",DATE(YEAR(A1196),MONTH(A1196),1))</f>
        <v/>
      </c>
      <c r="C1196" s="37" t="n"/>
      <c r="D1196" s="42">
        <f>IF(C1196="","",IFERROR(INDEX(Perguntas!$B$2:$B$31,MATCH(C1196,Perguntas!$A$2:$A$31,0)),"ID inválido"))</f>
        <v/>
      </c>
      <c r="E1196" s="42">
        <f>IF(C1196="","",IFERROR(INDEX(Perguntas!$C$2:$C$31,MATCH(C1196,Perguntas!$A$2:$A$31,0)),""))</f>
        <v/>
      </c>
      <c r="F1196" s="37" t="n"/>
      <c r="G1196" s="37" t="n"/>
      <c r="H1196" s="53" t="n"/>
      <c r="I1196" s="53" t="n"/>
      <c r="J1196" s="37" t="n"/>
      <c r="K1196" s="53" t="n"/>
      <c r="L1196" s="53" t="n"/>
      <c r="M1196" s="53" t="n"/>
      <c r="N1196" s="54" t="n"/>
      <c r="O1196" s="55">
        <f>IF(COUNTA(A1196,C1196,F1196,G1196)=0,"",IF(OR(A1196="",C1196="",F1196="",G1196=""),"INCOMPLETO",IF(COUNTIF(Perguntas!$A$2:$A$31,C1196)=0,"ID INVÁLIDO",IF(COUNTIF(Perguntas!$A$22:$A$31,C1196)&gt;0,"EXTRA",IF(INDEX(Perguntas!$C$2:$C$21,MATCH(C1196,Perguntas!$A$2:$A$21,0))="","PERGUNTA VAZIA",IF(COUNTIFS(Plataformas!$A$2:$A$7,F1196,Plataformas!$C$2:$C$7,"Sim")=0,"FORA DO PLANO",IF(COUNTIFS($B$2:B1196,B1196,$C$2:C1196,C1196,$F$2:F1196,F1196)&gt;1,"DUPLICADO","OK")))))))</f>
        <v/>
      </c>
    </row>
    <row r="1197" ht="15" customHeight="1" s="22">
      <c r="A1197" s="38" t="n"/>
      <c r="B1197" s="56">
        <f>IF(A1197="","",DATE(YEAR(A1197),MONTH(A1197),1))</f>
        <v/>
      </c>
      <c r="C1197" s="37" t="n"/>
      <c r="D1197" s="43">
        <f>IF(C1197="","",IFERROR(INDEX(Perguntas!$B$2:$B$31,MATCH(C1197,Perguntas!$A$2:$A$31,0)),"ID inválido"))</f>
        <v/>
      </c>
      <c r="E1197" s="43">
        <f>IF(C1197="","",IFERROR(INDEX(Perguntas!$C$2:$C$31,MATCH(C1197,Perguntas!$A$2:$A$31,0)),""))</f>
        <v/>
      </c>
      <c r="F1197" s="37" t="n"/>
      <c r="G1197" s="37" t="n"/>
      <c r="H1197" s="53" t="n"/>
      <c r="I1197" s="53" t="n"/>
      <c r="J1197" s="37" t="n"/>
      <c r="K1197" s="53" t="n"/>
      <c r="L1197" s="53" t="n"/>
      <c r="M1197" s="53" t="n"/>
      <c r="N1197" s="54" t="n"/>
      <c r="O1197" s="57">
        <f>IF(COUNTA(A1197,C1197,F1197,G1197)=0,"",IF(OR(A1197="",C1197="",F1197="",G1197=""),"INCOMPLETO",IF(COUNTIF(Perguntas!$A$2:$A$31,C1197)=0,"ID INVÁLIDO",IF(COUNTIF(Perguntas!$A$22:$A$31,C1197)&gt;0,"EXTRA",IF(INDEX(Perguntas!$C$2:$C$21,MATCH(C1197,Perguntas!$A$2:$A$21,0))="","PERGUNTA VAZIA",IF(COUNTIFS(Plataformas!$A$2:$A$7,F1197,Plataformas!$C$2:$C$7,"Sim")=0,"FORA DO PLANO",IF(COUNTIFS($B$2:B1197,B1197,$C$2:C1197,C1197,$F$2:F1197,F1197)&gt;1,"DUPLICADO","OK")))))))</f>
        <v/>
      </c>
    </row>
    <row r="1198" ht="15" customHeight="1" s="22">
      <c r="A1198" s="38" t="n"/>
      <c r="B1198" s="52">
        <f>IF(A1198="","",DATE(YEAR(A1198),MONTH(A1198),1))</f>
        <v/>
      </c>
      <c r="C1198" s="37" t="n"/>
      <c r="D1198" s="42">
        <f>IF(C1198="","",IFERROR(INDEX(Perguntas!$B$2:$B$31,MATCH(C1198,Perguntas!$A$2:$A$31,0)),"ID inválido"))</f>
        <v/>
      </c>
      <c r="E1198" s="42">
        <f>IF(C1198="","",IFERROR(INDEX(Perguntas!$C$2:$C$31,MATCH(C1198,Perguntas!$A$2:$A$31,0)),""))</f>
        <v/>
      </c>
      <c r="F1198" s="37" t="n"/>
      <c r="G1198" s="37" t="n"/>
      <c r="H1198" s="53" t="n"/>
      <c r="I1198" s="53" t="n"/>
      <c r="J1198" s="37" t="n"/>
      <c r="K1198" s="53" t="n"/>
      <c r="L1198" s="53" t="n"/>
      <c r="M1198" s="53" t="n"/>
      <c r="N1198" s="54" t="n"/>
      <c r="O1198" s="55">
        <f>IF(COUNTA(A1198,C1198,F1198,G1198)=0,"",IF(OR(A1198="",C1198="",F1198="",G1198=""),"INCOMPLETO",IF(COUNTIF(Perguntas!$A$2:$A$31,C1198)=0,"ID INVÁLIDO",IF(COUNTIF(Perguntas!$A$22:$A$31,C1198)&gt;0,"EXTRA",IF(INDEX(Perguntas!$C$2:$C$21,MATCH(C1198,Perguntas!$A$2:$A$21,0))="","PERGUNTA VAZIA",IF(COUNTIFS(Plataformas!$A$2:$A$7,F1198,Plataformas!$C$2:$C$7,"Sim")=0,"FORA DO PLANO",IF(COUNTIFS($B$2:B1198,B1198,$C$2:C1198,C1198,$F$2:F1198,F1198)&gt;1,"DUPLICADO","OK")))))))</f>
        <v/>
      </c>
    </row>
    <row r="1199" ht="15" customHeight="1" s="22">
      <c r="A1199" s="38" t="n"/>
      <c r="B1199" s="56">
        <f>IF(A1199="","",DATE(YEAR(A1199),MONTH(A1199),1))</f>
        <v/>
      </c>
      <c r="C1199" s="37" t="n"/>
      <c r="D1199" s="43">
        <f>IF(C1199="","",IFERROR(INDEX(Perguntas!$B$2:$B$31,MATCH(C1199,Perguntas!$A$2:$A$31,0)),"ID inválido"))</f>
        <v/>
      </c>
      <c r="E1199" s="43">
        <f>IF(C1199="","",IFERROR(INDEX(Perguntas!$C$2:$C$31,MATCH(C1199,Perguntas!$A$2:$A$31,0)),""))</f>
        <v/>
      </c>
      <c r="F1199" s="37" t="n"/>
      <c r="G1199" s="37" t="n"/>
      <c r="H1199" s="53" t="n"/>
      <c r="I1199" s="53" t="n"/>
      <c r="J1199" s="37" t="n"/>
      <c r="K1199" s="53" t="n"/>
      <c r="L1199" s="53" t="n"/>
      <c r="M1199" s="53" t="n"/>
      <c r="N1199" s="54" t="n"/>
      <c r="O1199" s="57">
        <f>IF(COUNTA(A1199,C1199,F1199,G1199)=0,"",IF(OR(A1199="",C1199="",F1199="",G1199=""),"INCOMPLETO",IF(COUNTIF(Perguntas!$A$2:$A$31,C1199)=0,"ID INVÁLIDO",IF(COUNTIF(Perguntas!$A$22:$A$31,C1199)&gt;0,"EXTRA",IF(INDEX(Perguntas!$C$2:$C$21,MATCH(C1199,Perguntas!$A$2:$A$21,0))="","PERGUNTA VAZIA",IF(COUNTIFS(Plataformas!$A$2:$A$7,F1199,Plataformas!$C$2:$C$7,"Sim")=0,"FORA DO PLANO",IF(COUNTIFS($B$2:B1199,B1199,$C$2:C1199,C1199,$F$2:F1199,F1199)&gt;1,"DUPLICADO","OK")))))))</f>
        <v/>
      </c>
    </row>
    <row r="1200" ht="15" customHeight="1" s="22">
      <c r="A1200" s="38" t="n"/>
      <c r="B1200" s="52">
        <f>IF(A1200="","",DATE(YEAR(A1200),MONTH(A1200),1))</f>
        <v/>
      </c>
      <c r="C1200" s="37" t="n"/>
      <c r="D1200" s="42">
        <f>IF(C1200="","",IFERROR(INDEX(Perguntas!$B$2:$B$31,MATCH(C1200,Perguntas!$A$2:$A$31,0)),"ID inválido"))</f>
        <v/>
      </c>
      <c r="E1200" s="42">
        <f>IF(C1200="","",IFERROR(INDEX(Perguntas!$C$2:$C$31,MATCH(C1200,Perguntas!$A$2:$A$31,0)),""))</f>
        <v/>
      </c>
      <c r="F1200" s="37" t="n"/>
      <c r="G1200" s="37" t="n"/>
      <c r="H1200" s="53" t="n"/>
      <c r="I1200" s="53" t="n"/>
      <c r="J1200" s="37" t="n"/>
      <c r="K1200" s="53" t="n"/>
      <c r="L1200" s="53" t="n"/>
      <c r="M1200" s="53" t="n"/>
      <c r="N1200" s="54" t="n"/>
      <c r="O1200" s="55">
        <f>IF(COUNTA(A1200,C1200,F1200,G1200)=0,"",IF(OR(A1200="",C1200="",F1200="",G1200=""),"INCOMPLETO",IF(COUNTIF(Perguntas!$A$2:$A$31,C1200)=0,"ID INVÁLIDO",IF(COUNTIF(Perguntas!$A$22:$A$31,C1200)&gt;0,"EXTRA",IF(INDEX(Perguntas!$C$2:$C$21,MATCH(C1200,Perguntas!$A$2:$A$21,0))="","PERGUNTA VAZIA",IF(COUNTIFS(Plataformas!$A$2:$A$7,F1200,Plataformas!$C$2:$C$7,"Sim")=0,"FORA DO PLANO",IF(COUNTIFS($B$2:B1200,B1200,$C$2:C1200,C1200,$F$2:F1200,F1200)&gt;1,"DUPLICADO","OK")))))))</f>
        <v/>
      </c>
    </row>
    <row r="1201" ht="15" customHeight="1" s="22">
      <c r="A1201" s="38" t="n"/>
      <c r="B1201" s="56">
        <f>IF(A1201="","",DATE(YEAR(A1201),MONTH(A1201),1))</f>
        <v/>
      </c>
      <c r="C1201" s="37" t="n"/>
      <c r="D1201" s="43">
        <f>IF(C1201="","",IFERROR(INDEX(Perguntas!$B$2:$B$31,MATCH(C1201,Perguntas!$A$2:$A$31,0)),"ID inválido"))</f>
        <v/>
      </c>
      <c r="E1201" s="43">
        <f>IF(C1201="","",IFERROR(INDEX(Perguntas!$C$2:$C$31,MATCH(C1201,Perguntas!$A$2:$A$31,0)),""))</f>
        <v/>
      </c>
      <c r="F1201" s="37" t="n"/>
      <c r="G1201" s="37" t="n"/>
      <c r="H1201" s="53" t="n"/>
      <c r="I1201" s="53" t="n"/>
      <c r="J1201" s="37" t="n"/>
      <c r="K1201" s="53" t="n"/>
      <c r="L1201" s="53" t="n"/>
      <c r="M1201" s="53" t="n"/>
      <c r="N1201" s="54" t="n"/>
      <c r="O1201" s="57">
        <f>IF(COUNTA(A1201,C1201,F1201,G1201)=0,"",IF(OR(A1201="",C1201="",F1201="",G1201=""),"INCOMPLETO",IF(COUNTIF(Perguntas!$A$2:$A$31,C1201)=0,"ID INVÁLIDO",IF(COUNTIF(Perguntas!$A$22:$A$31,C1201)&gt;0,"EXTRA",IF(INDEX(Perguntas!$C$2:$C$21,MATCH(C1201,Perguntas!$A$2:$A$21,0))="","PERGUNTA VAZIA",IF(COUNTIFS(Plataformas!$A$2:$A$7,F1201,Plataformas!$C$2:$C$7,"Sim")=0,"FORA DO PLANO",IF(COUNTIFS($B$2:B1201,B1201,$C$2:C1201,C1201,$F$2:F1201,F1201)&gt;1,"DUPLICADO","OK")))))))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O1201"/>
  <conditionalFormatting sqref="O2:O1201">
    <cfRule type="expression" priority="1" dxfId="5">
      <formula>$O2="OK"</formula>
    </cfRule>
    <cfRule type="expression" priority="2" dxfId="6">
      <formula>$O2="DUPLICADO"</formula>
    </cfRule>
    <cfRule type="expression" priority="3" dxfId="7">
      <formula>$O2="INCOMPLETO"</formula>
    </cfRule>
    <cfRule type="expression" priority="4" dxfId="7">
      <formula>$O2="FORA DO PLANO"</formula>
    </cfRule>
    <cfRule type="expression" priority="5" dxfId="6">
      <formula>$O2="ID INVÁLIDO"</formula>
    </cfRule>
    <cfRule type="expression" priority="6" dxfId="7">
      <formula>$O2="PERGUNTA VAZIA"</formula>
    </cfRule>
    <cfRule type="expression" priority="7" dxfId="8">
      <formula>$O2="EXTRA"</formula>
    </cfRule>
  </conditionalFormatting>
  <conditionalFormatting sqref="G2:G1201">
    <cfRule type="expression" priority="8" dxfId="9">
      <formula>$G2="Apareci errado"</formula>
    </cfRule>
  </conditionalFormatting>
  <conditionalFormatting sqref="J2:J1201">
    <cfRule type="expression" priority="9" dxfId="10">
      <formula>$J2="Não"</formula>
    </cfRule>
  </conditionalFormatting>
  <dataValidations count="8">
    <dataValidation sqref="A2:A1201" showDropDown="0" showInputMessage="1" showErrorMessage="1" allowBlank="1" errorTitle="Confira o preenchimento" error="Use uma opção válida da lista ou deixe em branco." promptTitle="Como preencher" prompt="Digite uma data válida. Um registro corresponde a uma pergunta feita em uma IA." type="date" errorStyle="stop" operator="greaterThanOrEqual">
      <formula1>DATE(2020,1,1)</formula1>
    </dataValidation>
    <dataValidation sqref="C2:C1201" showDropDown="0" showInputMessage="1" showErrorMessage="1" allowBlank="1" errorTitle="Confira o preenchimento" error="Use uma opção válida da lista ou deixe em branco." promptTitle="Como preencher" prompt="Escolha o ID cadastrado na aba Perguntas." type="list" errorStyle="stop">
      <formula1>=IDsDePerguntas</formula1>
    </dataValidation>
    <dataValidation sqref="F2:F1201" showDropDown="0" showInputMessage="1" showErrorMessage="1" allowBlank="1" errorTitle="Confira o preenchimento" error="Use uma opção válida da lista ou deixe em branco." promptTitle="Como preencher" prompt="Escolha a IA na aba Plataformas. Ela precisa estar ativa para contar." type="list" errorStyle="stop">
      <formula1>=IAsDisponiveis</formula1>
    </dataValidation>
    <dataValidation sqref="G2:G1201" showDropDown="0" showInputMessage="1" showErrorMessage="1" allowBlank="1" errorTitle="Confira o preenchimento" error="Use uma opção válida da lista ou deixe em branco." promptTitle="Como preencher" prompt="Marque o resultado observado. “Apareci errado” não é presença positiva." type="list" errorStyle="stop">
      <formula1>"Sim,Não,Apareci errado"</formula1>
    </dataValidation>
    <dataValidation sqref="H2:H1201" showDropDown="0" showInputMessage="1" showErrorMessage="1" allowBlank="1" errorTitle="Confira o preenchimento" error="Use uma opção válida da lista ou deixe em branco." promptTitle="Como preencher" prompt="Opcional: em que posição sua marca foi mencionada?" type="list" errorStyle="stop">
      <formula1>"Primeiro citado,No meio,De passagem no fim,Não se aplica"</formula1>
    </dataValidation>
    <dataValidation sqref="J2:J1201" showDropDown="0" showInputMessage="1" showErrorMessage="1" allowBlank="1" errorTitle="Confira o preenchimento" error="Use uma opção válida da lista ou deixe em branco." promptTitle="Como preencher" prompt="Se sua empresa apareceu, verifique se a descrição está factualmente correta." type="list" errorStyle="stop">
      <formula1>"Sim,Não"</formula1>
    </dataValidation>
    <dataValidation sqref="K2:K1201" showDropDown="0" showInputMessage="1" showErrorMessage="1" allowBlank="1" errorTitle="Confira o preenchimento" error="Use uma opção válida da lista ou deixe em branco." promptTitle="Como preencher" prompt="Avalie o tom separadamente da correção factual." type="list" errorStyle="stop">
      <formula1>"Favorável,Neutro,Desfavorável,Não avaliado"</formula1>
    </dataValidation>
    <dataValidation sqref="N2:N1201" showDropDown="0" showInputMessage="1" showErrorMessage="1" allowBlank="1" errorTitle="Confira o preenchimento" error="Use uma opção válida da lista ou deixe em branco." promptTitle="Como preencher" prompt="Salve um print datado da resposta completa." type="list" errorStyle="stop">
      <formula1>"Sim,Não"</formula1>
    </dataValidation>
  </dataValidations>
  <printOptions horizontalCentered="1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0">
    <tabColor rgb="00FF5A00"/>
    <outlinePr summaryBelow="1" summaryRight="1"/>
    <pageSetUpPr fitToPage="1"/>
  </sheetPr>
  <dimension ref="A1:Q55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1" ySplit="8" topLeftCell="B9" activePane="bottomRight" state="frozen"/>
      <selection pane="topRight"/>
      <selection pane="bottomLeft"/>
      <selection pane="bottomRight" activeCell="A1" activeCellId="0" sqref="A1"/>
    </sheetView>
  </sheetViews>
  <sheetFormatPr baseColWidth="8" defaultColWidth="8.6796875" defaultRowHeight="23" zeroHeight="0" outlineLevelRow="0"/>
  <cols>
    <col width="15" customWidth="1" style="21" min="1" max="2"/>
    <col width="13" customWidth="1" style="22" min="2" max="2"/>
    <col width="12" customWidth="1" style="21" min="3" max="4"/>
    <col width="15" customWidth="1" style="22" min="4" max="4"/>
    <col width="26" customWidth="1" style="21" min="5" max="5"/>
    <col width="13" customWidth="1" style="21" min="6" max="6"/>
    <col width="15" customWidth="1" style="21" min="7" max="9"/>
    <col width="15" customWidth="1" style="22" min="8" max="8"/>
    <col width="14" customWidth="1" style="22" min="9" max="9"/>
    <col width="15" customWidth="1" style="21" min="10" max="10"/>
    <col width="16" customWidth="1" style="21" min="11" max="12"/>
    <col width="17" customWidth="1" style="22" min="12" max="12"/>
    <col width="17" customWidth="1" style="22" min="13" max="13"/>
    <col width="19" customWidth="1" style="22" min="14" max="14"/>
    <col width="18" customWidth="1" style="22" min="15" max="15"/>
    <col width="13" customWidth="1" style="22" min="16" max="16"/>
    <col width="14" customWidth="1" style="22" min="17" max="17"/>
  </cols>
  <sheetData>
    <row r="1" ht="30" customHeight="1" s="22">
      <c r="A1" s="58" t="inlineStr">
        <is>
          <t>PAINEL MENSAL  |  PRESENÇA DA SUA EMPRESA NAS IAs</t>
        </is>
      </c>
    </row>
    <row r="2" ht="23" customHeight="1" s="22"/>
    <row r="3" ht="32" customHeight="1" s="22">
      <c r="A3" s="50" t="inlineStr">
        <is>
          <t>MEU MARCO ZERO (MÊS INICIAL)</t>
        </is>
      </c>
      <c r="D3" s="59" t="n"/>
      <c r="F3" s="60" t="inlineStr">
        <is>
          <t>Informe em D3 uma data do primeiro mês (ex.: 01/11/2026). O painel acompanha 24 meses.</t>
        </is>
      </c>
    </row>
    <row r="4" ht="15" customHeight="1" s="22">
      <c r="A4" s="61" t="inlineStr">
        <is>
          <t>PERGUNTAS PRONTAS</t>
        </is>
      </c>
      <c r="B4" s="62">
        <f>COUNTA(Perguntas!$C$2:$C$21)</f>
        <v/>
      </c>
      <c r="D4" s="61" t="inlineStr">
        <is>
          <t>IAs ATIVAS</t>
        </is>
      </c>
      <c r="E4" s="62">
        <f>COUNTIF(Plataformas!$C$2:$C$7,"Sim")</f>
        <v/>
      </c>
      <c r="G4" s="61" t="inlineStr">
        <is>
          <t>META DE CONSULTAS</t>
        </is>
      </c>
      <c r="H4" s="62">
        <f>B4*E4</f>
        <v/>
      </c>
      <c r="J4" s="61" t="inlineStr">
        <is>
          <t>CONFIGURAÇÃO</t>
        </is>
      </c>
      <c r="K4" s="62">
        <f>IF(AND(B4=20,E4&gt;=2,COUNTIFS(Plataformas!$A$2:$A$7,"",Plataformas!$C$2:$C$7,"Sim")=0),"Pronta","Pendente")</f>
        <v/>
      </c>
      <c r="M4" s="61" t="inlineStr">
        <is>
          <t>EXTRAS (FORA DA SÉRIE)</t>
        </is>
      </c>
      <c r="N4" s="62">
        <f>COUNTIF(Registro!$O$2:$O$1201,"EXTRA")</f>
        <v/>
      </c>
    </row>
    <row r="5" ht="31" customHeight="1" s="22">
      <c r="A5" s="63" t="inlineStr">
        <is>
          <t>ATENÇÃO: a taxa exibida durante uma rodada é PROVISÓRIA. Compare meses somente quando ambos estiverem CONCLUÍDOS.</t>
        </is>
      </c>
    </row>
    <row r="6" ht="43.5" customHeight="1" s="22"/>
    <row r="7" ht="32" customHeight="1" s="22">
      <c r="A7" s="64" t="inlineStr">
        <is>
          <t>EVOLUÇÃO MENSAL   ·   20 PERGUNTAS FIXAS × IAs ATIVAS   ·   ENTRADAS “EXTRA” NÃO AFETAM A COMPARAÇÃO</t>
        </is>
      </c>
    </row>
    <row r="8" ht="44" customHeight="1" s="22">
      <c r="A8" s="65" t="inlineStr">
        <is>
          <t>Mês</t>
        </is>
      </c>
      <c r="B8" s="65" t="inlineStr">
        <is>
          <t>Meta</t>
        </is>
      </c>
      <c r="C8" s="65" t="inlineStr">
        <is>
          <t>Feitas</t>
        </is>
      </c>
      <c r="D8" s="65" t="inlineStr">
        <is>
          <t>Progresso</t>
        </is>
      </c>
      <c r="E8" s="65" t="inlineStr">
        <is>
          <t>Situação</t>
        </is>
      </c>
      <c r="F8" s="65" t="inlineStr">
        <is>
          <t>Presenças</t>
        </is>
      </c>
      <c r="G8" s="65" t="inlineStr">
        <is>
          <t>Presença</t>
        </is>
      </c>
      <c r="H8" s="65" t="inlineStr">
        <is>
          <t>Variação (p.p.)</t>
        </is>
      </c>
      <c r="I8" s="65" t="inlineStr">
        <is>
          <t>Confusões</t>
        </is>
      </c>
      <c r="J8" s="65" t="inlineStr">
        <is>
          <t>Acerto</t>
        </is>
      </c>
      <c r="K8" s="65" t="inlineStr">
        <is>
          <t>Descrições verificadas</t>
        </is>
      </c>
      <c r="L8" s="65" t="inlineStr">
        <is>
          <t>Identidade</t>
        </is>
      </c>
      <c r="M8" s="65" t="inlineStr">
        <is>
          <t>Descoberta</t>
        </is>
      </c>
      <c r="N8" s="65" t="inlineStr">
        <is>
          <t>Comparação</t>
        </is>
      </c>
      <c r="O8" s="65" t="inlineStr">
        <is>
          <t>Autoridade</t>
        </is>
      </c>
      <c r="P8" s="65" t="inlineStr">
        <is>
          <t>Ações</t>
        </is>
      </c>
      <c r="Q8" s="65" t="inlineStr">
        <is>
          <t>Alertas</t>
        </is>
      </c>
    </row>
    <row r="9" ht="27" customHeight="1" s="22">
      <c r="A9" s="66">
        <f>IF($D$3="","",DATE(YEAR($D$3),MONTH($D$3)+0,1))</f>
        <v/>
      </c>
      <c r="B9" s="67">
        <f>IF(OR(A9="",$K$4&lt;&gt;"Pronta"),"",$H$4)</f>
        <v/>
      </c>
      <c r="C9" s="67">
        <f>IF(A9="","",COUNTIFS(Registro!$B$2:$B$1201,A9,Registro!$O$2:$O$1201,"OK"))</f>
        <v/>
      </c>
      <c r="D9" s="68">
        <f>IF(OR(B9="",B9=0),"",MIN(C9/B9,1))</f>
        <v/>
      </c>
      <c r="E9" s="69">
        <f>IF(A9="","",IF($K$4&lt;&gt;"Pronta","CONFIGURAR",IF(C9=0,"SEM DADOS",IF(Q9&gt;0,"REVISAR",IF(C9&lt;B9,"PARCIAL",IF(AND(C9=B9,K9&lt;F9),"AVALIAR DESCRIÇÕES",IF(C9=B9,"CONCLUÍDO","REVISAR")))))))</f>
        <v/>
      </c>
      <c r="F9" s="67">
        <f>IF(A9="","",COUNTIFS(Registro!$B$2:$B$1201,A9,Registro!$O$2:$O$1201,"OK",Registro!$G$2:$G$1201,"Sim"))</f>
        <v/>
      </c>
      <c r="G9" s="68">
        <f>IF(OR(A9="",C9=0),"",F9/C9)</f>
        <v/>
      </c>
      <c r="H9" s="70">
        <f>IF(OR(E9&lt;&gt;"CONCLUÍDO",$E$9&lt;&gt;"CONCLUÍDO"),"",(G9-$G$9)*100)</f>
        <v/>
      </c>
      <c r="I9" s="67">
        <f>IF(A9="","",COUNTIFS(Registro!$B$2:$B$1201,A9,Registro!$O$2:$O$1201,"OK",Registro!$G$2:$G$1201,"Apareci errado"))</f>
        <v/>
      </c>
      <c r="J9" s="68">
        <f>IF(OR(A9="",K9=0),"",COUNTIFS(Registro!$B$2:$B$1201,A9,Registro!$O$2:$O$1201,"OK",Registro!$G$2:$G$1201,"Sim",Registro!$J$2:$J$1201,"Sim")/K9)</f>
        <v/>
      </c>
      <c r="K9" s="67">
        <f>IF(A9="","",COUNTIFS(Registro!$B$2:$B$1201,A9,Registro!$O$2:$O$1201,"OK",Registro!$G$2:$G$1201,"Sim",Registro!$J$2:$J$1201,"Sim")+COUNTIFS(Registro!$B$2:$B$1201,A9,Registro!$O$2:$O$1201,"OK",Registro!$G$2:$G$1201,"Sim",Registro!$J$2:$J$1201,"Não"))</f>
        <v/>
      </c>
      <c r="L9" s="68">
        <f>IF(OR(A9="",COUNTIFS(Registro!$B$2:$B$1201,A9,Registro!$O$2:$O$1201,"OK",Registro!$D$2:$D$1201,"Identidade")=0),"",COUNTIFS(Registro!$B$2:$B$1201,A9,Registro!$O$2:$O$1201,"OK",Registro!$D$2:$D$1201,"Identidade",Registro!$G$2:$G$1201,"Sim")/COUNTIFS(Registro!$B$2:$B$1201,A9,Registro!$O$2:$O$1201,"OK",Registro!$D$2:$D$1201,"Identidade"))</f>
        <v/>
      </c>
      <c r="M9" s="68">
        <f>IF(OR(A9="",COUNTIFS(Registro!$B$2:$B$1201,A9,Registro!$O$2:$O$1201,"OK",Registro!$D$2:$D$1201,"Descoberta")=0),"",COUNTIFS(Registro!$B$2:$B$1201,A9,Registro!$O$2:$O$1201,"OK",Registro!$D$2:$D$1201,"Descoberta",Registro!$G$2:$G$1201,"Sim")/COUNTIFS(Registro!$B$2:$B$1201,A9,Registro!$O$2:$O$1201,"OK",Registro!$D$2:$D$1201,"Descoberta"))</f>
        <v/>
      </c>
      <c r="N9" s="68">
        <f>IF(OR(A9="",COUNTIFS(Registro!$B$2:$B$1201,A9,Registro!$O$2:$O$1201,"OK",Registro!$D$2:$D$1201,"Comparação e decisão")=0),"",COUNTIFS(Registro!$B$2:$B$1201,A9,Registro!$O$2:$O$1201,"OK",Registro!$D$2:$D$1201,"Comparação e decisão",Registro!$G$2:$G$1201,"Sim")/COUNTIFS(Registro!$B$2:$B$1201,A9,Registro!$O$2:$O$1201,"OK",Registro!$D$2:$D$1201,"Comparação e decisão"))</f>
        <v/>
      </c>
      <c r="O9" s="68">
        <f>IF(OR(A9="",COUNTIFS(Registro!$B$2:$B$1201,A9,Registro!$O$2:$O$1201,"OK",Registro!$D$2:$D$1201,"Autoridade no tema")=0),"",COUNTIFS(Registro!$B$2:$B$1201,A9,Registro!$O$2:$O$1201,"OK",Registro!$D$2:$D$1201,"Autoridade no tema",Registro!$G$2:$G$1201,"Sim")/COUNTIFS(Registro!$B$2:$B$1201,A9,Registro!$O$2:$O$1201,"OK",Registro!$D$2:$D$1201,"Autoridade no tema"))</f>
        <v/>
      </c>
      <c r="P9" s="67">
        <f>IF(A9="","",COUNTIFS('Ações'!$B$2:$B$301,A9))</f>
        <v/>
      </c>
      <c r="Q9" s="67">
        <f>IF(A9="","",COUNTIFS(Registro!$B$2:$B$1201,A9,Registro!$O$2:$O$1201,"DUPLICADO")+COUNTIFS(Registro!$B$2:$B$1201,A9,Registro!$O$2:$O$1201,"INCOMPLETO")+COUNTIFS(Registro!$B$2:$B$1201,A9,Registro!$O$2:$O$1201,"PERGUNTA VAZIA")+COUNTIFS(Registro!$B$2:$B$1201,A9,Registro!$O$2:$O$1201,"FORA DO PLANO")+COUNTIFS(Registro!$B$2:$B$1201,A9,Registro!$O$2:$O$1201,"ID INVÁLIDO"))</f>
        <v/>
      </c>
    </row>
    <row r="10" ht="27" customHeight="1" s="22">
      <c r="A10" s="71">
        <f>IF($D$3="","",DATE(YEAR($D$3),MONTH($D$3)+1,1))</f>
        <v/>
      </c>
      <c r="B10" s="72">
        <f>IF(OR(A10="",$K$4&lt;&gt;"Pronta"),"",$H$4)</f>
        <v/>
      </c>
      <c r="C10" s="72">
        <f>IF(A10="","",COUNTIFS(Registro!$B$2:$B$1201,A10,Registro!$O$2:$O$1201,"OK"))</f>
        <v/>
      </c>
      <c r="D10" s="73">
        <f>IF(OR(B10="",B10=0),"",MIN(C10/B10,1))</f>
        <v/>
      </c>
      <c r="E10" s="74">
        <f>IF(A10="","",IF($K$4&lt;&gt;"Pronta","CONFIGURAR",IF(C10=0,"SEM DADOS",IF(Q10&gt;0,"REVISAR",IF(C10&lt;B10,"PARCIAL",IF(AND(C10=B10,K10&lt;F10),"AVALIAR DESCRIÇÕES",IF(C10=B10,"CONCLUÍDO","REVISAR")))))))</f>
        <v/>
      </c>
      <c r="F10" s="72">
        <f>IF(A10="","",COUNTIFS(Registro!$B$2:$B$1201,A10,Registro!$O$2:$O$1201,"OK",Registro!$G$2:$G$1201,"Sim"))</f>
        <v/>
      </c>
      <c r="G10" s="73">
        <f>IF(OR(A10="",C10=0),"",F10/C10)</f>
        <v/>
      </c>
      <c r="H10" s="75">
        <f>IF(OR(E10&lt;&gt;"CONCLUÍDO",$E$9&lt;&gt;"CONCLUÍDO"),"",(G10-$G$9)*100)</f>
        <v/>
      </c>
      <c r="I10" s="72">
        <f>IF(A10="","",COUNTIFS(Registro!$B$2:$B$1201,A10,Registro!$O$2:$O$1201,"OK",Registro!$G$2:$G$1201,"Apareci errado"))</f>
        <v/>
      </c>
      <c r="J10" s="73">
        <f>IF(OR(A10="",K10=0),"",COUNTIFS(Registro!$B$2:$B$1201,A10,Registro!$O$2:$O$1201,"OK",Registro!$G$2:$G$1201,"Sim",Registro!$J$2:$J$1201,"Sim")/K10)</f>
        <v/>
      </c>
      <c r="K10" s="72">
        <f>IF(A10="","",COUNTIFS(Registro!$B$2:$B$1201,A10,Registro!$O$2:$O$1201,"OK",Registro!$G$2:$G$1201,"Sim",Registro!$J$2:$J$1201,"Sim")+COUNTIFS(Registro!$B$2:$B$1201,A10,Registro!$O$2:$O$1201,"OK",Registro!$G$2:$G$1201,"Sim",Registro!$J$2:$J$1201,"Não"))</f>
        <v/>
      </c>
      <c r="L10" s="73">
        <f>IF(OR(A10="",COUNTIFS(Registro!$B$2:$B$1201,A10,Registro!$O$2:$O$1201,"OK",Registro!$D$2:$D$1201,"Identidade")=0),"",COUNTIFS(Registro!$B$2:$B$1201,A10,Registro!$O$2:$O$1201,"OK",Registro!$D$2:$D$1201,"Identidade",Registro!$G$2:$G$1201,"Sim")/COUNTIFS(Registro!$B$2:$B$1201,A10,Registro!$O$2:$O$1201,"OK",Registro!$D$2:$D$1201,"Identidade"))</f>
        <v/>
      </c>
      <c r="M10" s="73">
        <f>IF(OR(A10="",COUNTIFS(Registro!$B$2:$B$1201,A10,Registro!$O$2:$O$1201,"OK",Registro!$D$2:$D$1201,"Descoberta")=0),"",COUNTIFS(Registro!$B$2:$B$1201,A10,Registro!$O$2:$O$1201,"OK",Registro!$D$2:$D$1201,"Descoberta",Registro!$G$2:$G$1201,"Sim")/COUNTIFS(Registro!$B$2:$B$1201,A10,Registro!$O$2:$O$1201,"OK",Registro!$D$2:$D$1201,"Descoberta"))</f>
        <v/>
      </c>
      <c r="N10" s="73">
        <f>IF(OR(A10="",COUNTIFS(Registro!$B$2:$B$1201,A10,Registro!$O$2:$O$1201,"OK",Registro!$D$2:$D$1201,"Comparação e decisão")=0),"",COUNTIFS(Registro!$B$2:$B$1201,A10,Registro!$O$2:$O$1201,"OK",Registro!$D$2:$D$1201,"Comparação e decisão",Registro!$G$2:$G$1201,"Sim")/COUNTIFS(Registro!$B$2:$B$1201,A10,Registro!$O$2:$O$1201,"OK",Registro!$D$2:$D$1201,"Comparação e decisão"))</f>
        <v/>
      </c>
      <c r="O10" s="73">
        <f>IF(OR(A10="",COUNTIFS(Registro!$B$2:$B$1201,A10,Registro!$O$2:$O$1201,"OK",Registro!$D$2:$D$1201,"Autoridade no tema")=0),"",COUNTIFS(Registro!$B$2:$B$1201,A10,Registro!$O$2:$O$1201,"OK",Registro!$D$2:$D$1201,"Autoridade no tema",Registro!$G$2:$G$1201,"Sim")/COUNTIFS(Registro!$B$2:$B$1201,A10,Registro!$O$2:$O$1201,"OK",Registro!$D$2:$D$1201,"Autoridade no tema"))</f>
        <v/>
      </c>
      <c r="P10" s="72">
        <f>IF(A10="","",COUNTIFS('Ações'!$B$2:$B$301,A10))</f>
        <v/>
      </c>
      <c r="Q10" s="72">
        <f>IF(A10="","",COUNTIFS(Registro!$B$2:$B$1201,A10,Registro!$O$2:$O$1201,"DUPLICADO")+COUNTIFS(Registro!$B$2:$B$1201,A10,Registro!$O$2:$O$1201,"INCOMPLETO")+COUNTIFS(Registro!$B$2:$B$1201,A10,Registro!$O$2:$O$1201,"PERGUNTA VAZIA")+COUNTIFS(Registro!$B$2:$B$1201,A10,Registro!$O$2:$O$1201,"FORA DO PLANO")+COUNTIFS(Registro!$B$2:$B$1201,A10,Registro!$O$2:$O$1201,"ID INVÁLIDO"))</f>
        <v/>
      </c>
    </row>
    <row r="11" ht="27" customHeight="1" s="22">
      <c r="A11" s="66">
        <f>IF($D$3="","",DATE(YEAR($D$3),MONTH($D$3)+2,1))</f>
        <v/>
      </c>
      <c r="B11" s="67">
        <f>IF(OR(A11="",$K$4&lt;&gt;"Pronta"),"",$H$4)</f>
        <v/>
      </c>
      <c r="C11" s="67">
        <f>IF(A11="","",COUNTIFS(Registro!$B$2:$B$1201,A11,Registro!$O$2:$O$1201,"OK"))</f>
        <v/>
      </c>
      <c r="D11" s="68">
        <f>IF(OR(B11="",B11=0),"",MIN(C11/B11,1))</f>
        <v/>
      </c>
      <c r="E11" s="69">
        <f>IF(A11="","",IF($K$4&lt;&gt;"Pronta","CONFIGURAR",IF(C11=0,"SEM DADOS",IF(Q11&gt;0,"REVISAR",IF(C11&lt;B11,"PARCIAL",IF(AND(C11=B11,K11&lt;F11),"AVALIAR DESCRIÇÕES",IF(C11=B11,"CONCLUÍDO","REVISAR")))))))</f>
        <v/>
      </c>
      <c r="F11" s="67">
        <f>IF(A11="","",COUNTIFS(Registro!$B$2:$B$1201,A11,Registro!$O$2:$O$1201,"OK",Registro!$G$2:$G$1201,"Sim"))</f>
        <v/>
      </c>
      <c r="G11" s="68">
        <f>IF(OR(A11="",C11=0),"",F11/C11)</f>
        <v/>
      </c>
      <c r="H11" s="70">
        <f>IF(OR(E11&lt;&gt;"CONCLUÍDO",$E$9&lt;&gt;"CONCLUÍDO"),"",(G11-$G$9)*100)</f>
        <v/>
      </c>
      <c r="I11" s="67">
        <f>IF(A11="","",COUNTIFS(Registro!$B$2:$B$1201,A11,Registro!$O$2:$O$1201,"OK",Registro!$G$2:$G$1201,"Apareci errado"))</f>
        <v/>
      </c>
      <c r="J11" s="68">
        <f>IF(OR(A11="",K11=0),"",COUNTIFS(Registro!$B$2:$B$1201,A11,Registro!$O$2:$O$1201,"OK",Registro!$G$2:$G$1201,"Sim",Registro!$J$2:$J$1201,"Sim")/K11)</f>
        <v/>
      </c>
      <c r="K11" s="67">
        <f>IF(A11="","",COUNTIFS(Registro!$B$2:$B$1201,A11,Registro!$O$2:$O$1201,"OK",Registro!$G$2:$G$1201,"Sim",Registro!$J$2:$J$1201,"Sim")+COUNTIFS(Registro!$B$2:$B$1201,A11,Registro!$O$2:$O$1201,"OK",Registro!$G$2:$G$1201,"Sim",Registro!$J$2:$J$1201,"Não"))</f>
        <v/>
      </c>
      <c r="L11" s="68">
        <f>IF(OR(A11="",COUNTIFS(Registro!$B$2:$B$1201,A11,Registro!$O$2:$O$1201,"OK",Registro!$D$2:$D$1201,"Identidade")=0),"",COUNTIFS(Registro!$B$2:$B$1201,A11,Registro!$O$2:$O$1201,"OK",Registro!$D$2:$D$1201,"Identidade",Registro!$G$2:$G$1201,"Sim")/COUNTIFS(Registro!$B$2:$B$1201,A11,Registro!$O$2:$O$1201,"OK",Registro!$D$2:$D$1201,"Identidade"))</f>
        <v/>
      </c>
      <c r="M11" s="68">
        <f>IF(OR(A11="",COUNTIFS(Registro!$B$2:$B$1201,A11,Registro!$O$2:$O$1201,"OK",Registro!$D$2:$D$1201,"Descoberta")=0),"",COUNTIFS(Registro!$B$2:$B$1201,A11,Registro!$O$2:$O$1201,"OK",Registro!$D$2:$D$1201,"Descoberta",Registro!$G$2:$G$1201,"Sim")/COUNTIFS(Registro!$B$2:$B$1201,A11,Registro!$O$2:$O$1201,"OK",Registro!$D$2:$D$1201,"Descoberta"))</f>
        <v/>
      </c>
      <c r="N11" s="68">
        <f>IF(OR(A11="",COUNTIFS(Registro!$B$2:$B$1201,A11,Registro!$O$2:$O$1201,"OK",Registro!$D$2:$D$1201,"Comparação e decisão")=0),"",COUNTIFS(Registro!$B$2:$B$1201,A11,Registro!$O$2:$O$1201,"OK",Registro!$D$2:$D$1201,"Comparação e decisão",Registro!$G$2:$G$1201,"Sim")/COUNTIFS(Registro!$B$2:$B$1201,A11,Registro!$O$2:$O$1201,"OK",Registro!$D$2:$D$1201,"Comparação e decisão"))</f>
        <v/>
      </c>
      <c r="O11" s="68">
        <f>IF(OR(A11="",COUNTIFS(Registro!$B$2:$B$1201,A11,Registro!$O$2:$O$1201,"OK",Registro!$D$2:$D$1201,"Autoridade no tema")=0),"",COUNTIFS(Registro!$B$2:$B$1201,A11,Registro!$O$2:$O$1201,"OK",Registro!$D$2:$D$1201,"Autoridade no tema",Registro!$G$2:$G$1201,"Sim")/COUNTIFS(Registro!$B$2:$B$1201,A11,Registro!$O$2:$O$1201,"OK",Registro!$D$2:$D$1201,"Autoridade no tema"))</f>
        <v/>
      </c>
      <c r="P11" s="67">
        <f>IF(A11="","",COUNTIFS('Ações'!$B$2:$B$301,A11))</f>
        <v/>
      </c>
      <c r="Q11" s="67">
        <f>IF(A11="","",COUNTIFS(Registro!$B$2:$B$1201,A11,Registro!$O$2:$O$1201,"DUPLICADO")+COUNTIFS(Registro!$B$2:$B$1201,A11,Registro!$O$2:$O$1201,"INCOMPLETO")+COUNTIFS(Registro!$B$2:$B$1201,A11,Registro!$O$2:$O$1201,"PERGUNTA VAZIA")+COUNTIFS(Registro!$B$2:$B$1201,A11,Registro!$O$2:$O$1201,"FORA DO PLANO")+COUNTIFS(Registro!$B$2:$B$1201,A11,Registro!$O$2:$O$1201,"ID INVÁLIDO"))</f>
        <v/>
      </c>
    </row>
    <row r="12" ht="27" customHeight="1" s="22">
      <c r="A12" s="71">
        <f>IF($D$3="","",DATE(YEAR($D$3),MONTH($D$3)+3,1))</f>
        <v/>
      </c>
      <c r="B12" s="72">
        <f>IF(OR(A12="",$K$4&lt;&gt;"Pronta"),"",$H$4)</f>
        <v/>
      </c>
      <c r="C12" s="72">
        <f>IF(A12="","",COUNTIFS(Registro!$B$2:$B$1201,A12,Registro!$O$2:$O$1201,"OK"))</f>
        <v/>
      </c>
      <c r="D12" s="73">
        <f>IF(OR(B12="",B12=0),"",MIN(C12/B12,1))</f>
        <v/>
      </c>
      <c r="E12" s="74">
        <f>IF(A12="","",IF($K$4&lt;&gt;"Pronta","CONFIGURAR",IF(C12=0,"SEM DADOS",IF(Q12&gt;0,"REVISAR",IF(C12&lt;B12,"PARCIAL",IF(AND(C12=B12,K12&lt;F12),"AVALIAR DESCRIÇÕES",IF(C12=B12,"CONCLUÍDO","REVISAR")))))))</f>
        <v/>
      </c>
      <c r="F12" s="72">
        <f>IF(A12="","",COUNTIFS(Registro!$B$2:$B$1201,A12,Registro!$O$2:$O$1201,"OK",Registro!$G$2:$G$1201,"Sim"))</f>
        <v/>
      </c>
      <c r="G12" s="73">
        <f>IF(OR(A12="",C12=0),"",F12/C12)</f>
        <v/>
      </c>
      <c r="H12" s="75">
        <f>IF(OR(E12&lt;&gt;"CONCLUÍDO",$E$9&lt;&gt;"CONCLUÍDO"),"",(G12-$G$9)*100)</f>
        <v/>
      </c>
      <c r="I12" s="72">
        <f>IF(A12="","",COUNTIFS(Registro!$B$2:$B$1201,A12,Registro!$O$2:$O$1201,"OK",Registro!$G$2:$G$1201,"Apareci errado"))</f>
        <v/>
      </c>
      <c r="J12" s="73">
        <f>IF(OR(A12="",K12=0),"",COUNTIFS(Registro!$B$2:$B$1201,A12,Registro!$O$2:$O$1201,"OK",Registro!$G$2:$G$1201,"Sim",Registro!$J$2:$J$1201,"Sim")/K12)</f>
        <v/>
      </c>
      <c r="K12" s="72">
        <f>IF(A12="","",COUNTIFS(Registro!$B$2:$B$1201,A12,Registro!$O$2:$O$1201,"OK",Registro!$G$2:$G$1201,"Sim",Registro!$J$2:$J$1201,"Sim")+COUNTIFS(Registro!$B$2:$B$1201,A12,Registro!$O$2:$O$1201,"OK",Registro!$G$2:$G$1201,"Sim",Registro!$J$2:$J$1201,"Não"))</f>
        <v/>
      </c>
      <c r="L12" s="73">
        <f>IF(OR(A12="",COUNTIFS(Registro!$B$2:$B$1201,A12,Registro!$O$2:$O$1201,"OK",Registro!$D$2:$D$1201,"Identidade")=0),"",COUNTIFS(Registro!$B$2:$B$1201,A12,Registro!$O$2:$O$1201,"OK",Registro!$D$2:$D$1201,"Identidade",Registro!$G$2:$G$1201,"Sim")/COUNTIFS(Registro!$B$2:$B$1201,A12,Registro!$O$2:$O$1201,"OK",Registro!$D$2:$D$1201,"Identidade"))</f>
        <v/>
      </c>
      <c r="M12" s="73">
        <f>IF(OR(A12="",COUNTIFS(Registro!$B$2:$B$1201,A12,Registro!$O$2:$O$1201,"OK",Registro!$D$2:$D$1201,"Descoberta")=0),"",COUNTIFS(Registro!$B$2:$B$1201,A12,Registro!$O$2:$O$1201,"OK",Registro!$D$2:$D$1201,"Descoberta",Registro!$G$2:$G$1201,"Sim")/COUNTIFS(Registro!$B$2:$B$1201,A12,Registro!$O$2:$O$1201,"OK",Registro!$D$2:$D$1201,"Descoberta"))</f>
        <v/>
      </c>
      <c r="N12" s="73">
        <f>IF(OR(A12="",COUNTIFS(Registro!$B$2:$B$1201,A12,Registro!$O$2:$O$1201,"OK",Registro!$D$2:$D$1201,"Comparação e decisão")=0),"",COUNTIFS(Registro!$B$2:$B$1201,A12,Registro!$O$2:$O$1201,"OK",Registro!$D$2:$D$1201,"Comparação e decisão",Registro!$G$2:$G$1201,"Sim")/COUNTIFS(Registro!$B$2:$B$1201,A12,Registro!$O$2:$O$1201,"OK",Registro!$D$2:$D$1201,"Comparação e decisão"))</f>
        <v/>
      </c>
      <c r="O12" s="73">
        <f>IF(OR(A12="",COUNTIFS(Registro!$B$2:$B$1201,A12,Registro!$O$2:$O$1201,"OK",Registro!$D$2:$D$1201,"Autoridade no tema")=0),"",COUNTIFS(Registro!$B$2:$B$1201,A12,Registro!$O$2:$O$1201,"OK",Registro!$D$2:$D$1201,"Autoridade no tema",Registro!$G$2:$G$1201,"Sim")/COUNTIFS(Registro!$B$2:$B$1201,A12,Registro!$O$2:$O$1201,"OK",Registro!$D$2:$D$1201,"Autoridade no tema"))</f>
        <v/>
      </c>
      <c r="P12" s="72">
        <f>IF(A12="","",COUNTIFS('Ações'!$B$2:$B$301,A12))</f>
        <v/>
      </c>
      <c r="Q12" s="72">
        <f>IF(A12="","",COUNTIFS(Registro!$B$2:$B$1201,A12,Registro!$O$2:$O$1201,"DUPLICADO")+COUNTIFS(Registro!$B$2:$B$1201,A12,Registro!$O$2:$O$1201,"INCOMPLETO")+COUNTIFS(Registro!$B$2:$B$1201,A12,Registro!$O$2:$O$1201,"PERGUNTA VAZIA")+COUNTIFS(Registro!$B$2:$B$1201,A12,Registro!$O$2:$O$1201,"FORA DO PLANO")+COUNTIFS(Registro!$B$2:$B$1201,A12,Registro!$O$2:$O$1201,"ID INVÁLIDO"))</f>
        <v/>
      </c>
    </row>
    <row r="13" ht="27" customHeight="1" s="22">
      <c r="A13" s="66">
        <f>IF($D$3="","",DATE(YEAR($D$3),MONTH($D$3)+4,1))</f>
        <v/>
      </c>
      <c r="B13" s="67">
        <f>IF(OR(A13="",$K$4&lt;&gt;"Pronta"),"",$H$4)</f>
        <v/>
      </c>
      <c r="C13" s="67">
        <f>IF(A13="","",COUNTIFS(Registro!$B$2:$B$1201,A13,Registro!$O$2:$O$1201,"OK"))</f>
        <v/>
      </c>
      <c r="D13" s="68">
        <f>IF(OR(B13="",B13=0),"",MIN(C13/B13,1))</f>
        <v/>
      </c>
      <c r="E13" s="69">
        <f>IF(A13="","",IF($K$4&lt;&gt;"Pronta","CONFIGURAR",IF(C13=0,"SEM DADOS",IF(Q13&gt;0,"REVISAR",IF(C13&lt;B13,"PARCIAL",IF(AND(C13=B13,K13&lt;F13),"AVALIAR DESCRIÇÕES",IF(C13=B13,"CONCLUÍDO","REVISAR")))))))</f>
        <v/>
      </c>
      <c r="F13" s="67">
        <f>IF(A13="","",COUNTIFS(Registro!$B$2:$B$1201,A13,Registro!$O$2:$O$1201,"OK",Registro!$G$2:$G$1201,"Sim"))</f>
        <v/>
      </c>
      <c r="G13" s="68">
        <f>IF(OR(A13="",C13=0),"",F13/C13)</f>
        <v/>
      </c>
      <c r="H13" s="70">
        <f>IF(OR(E13&lt;&gt;"CONCLUÍDO",$E$9&lt;&gt;"CONCLUÍDO"),"",(G13-$G$9)*100)</f>
        <v/>
      </c>
      <c r="I13" s="67">
        <f>IF(A13="","",COUNTIFS(Registro!$B$2:$B$1201,A13,Registro!$O$2:$O$1201,"OK",Registro!$G$2:$G$1201,"Apareci errado"))</f>
        <v/>
      </c>
      <c r="J13" s="68">
        <f>IF(OR(A13="",K13=0),"",COUNTIFS(Registro!$B$2:$B$1201,A13,Registro!$O$2:$O$1201,"OK",Registro!$G$2:$G$1201,"Sim",Registro!$J$2:$J$1201,"Sim")/K13)</f>
        <v/>
      </c>
      <c r="K13" s="67">
        <f>IF(A13="","",COUNTIFS(Registro!$B$2:$B$1201,A13,Registro!$O$2:$O$1201,"OK",Registro!$G$2:$G$1201,"Sim",Registro!$J$2:$J$1201,"Sim")+COUNTIFS(Registro!$B$2:$B$1201,A13,Registro!$O$2:$O$1201,"OK",Registro!$G$2:$G$1201,"Sim",Registro!$J$2:$J$1201,"Não"))</f>
        <v/>
      </c>
      <c r="L13" s="68">
        <f>IF(OR(A13="",COUNTIFS(Registro!$B$2:$B$1201,A13,Registro!$O$2:$O$1201,"OK",Registro!$D$2:$D$1201,"Identidade")=0),"",COUNTIFS(Registro!$B$2:$B$1201,A13,Registro!$O$2:$O$1201,"OK",Registro!$D$2:$D$1201,"Identidade",Registro!$G$2:$G$1201,"Sim")/COUNTIFS(Registro!$B$2:$B$1201,A13,Registro!$O$2:$O$1201,"OK",Registro!$D$2:$D$1201,"Identidade"))</f>
        <v/>
      </c>
      <c r="M13" s="68">
        <f>IF(OR(A13="",COUNTIFS(Registro!$B$2:$B$1201,A13,Registro!$O$2:$O$1201,"OK",Registro!$D$2:$D$1201,"Descoberta")=0),"",COUNTIFS(Registro!$B$2:$B$1201,A13,Registro!$O$2:$O$1201,"OK",Registro!$D$2:$D$1201,"Descoberta",Registro!$G$2:$G$1201,"Sim")/COUNTIFS(Registro!$B$2:$B$1201,A13,Registro!$O$2:$O$1201,"OK",Registro!$D$2:$D$1201,"Descoberta"))</f>
        <v/>
      </c>
      <c r="N13" s="68">
        <f>IF(OR(A13="",COUNTIFS(Registro!$B$2:$B$1201,A13,Registro!$O$2:$O$1201,"OK",Registro!$D$2:$D$1201,"Comparação e decisão")=0),"",COUNTIFS(Registro!$B$2:$B$1201,A13,Registro!$O$2:$O$1201,"OK",Registro!$D$2:$D$1201,"Comparação e decisão",Registro!$G$2:$G$1201,"Sim")/COUNTIFS(Registro!$B$2:$B$1201,A13,Registro!$O$2:$O$1201,"OK",Registro!$D$2:$D$1201,"Comparação e decisão"))</f>
        <v/>
      </c>
      <c r="O13" s="68">
        <f>IF(OR(A13="",COUNTIFS(Registro!$B$2:$B$1201,A13,Registro!$O$2:$O$1201,"OK",Registro!$D$2:$D$1201,"Autoridade no tema")=0),"",COUNTIFS(Registro!$B$2:$B$1201,A13,Registro!$O$2:$O$1201,"OK",Registro!$D$2:$D$1201,"Autoridade no tema",Registro!$G$2:$G$1201,"Sim")/COUNTIFS(Registro!$B$2:$B$1201,A13,Registro!$O$2:$O$1201,"OK",Registro!$D$2:$D$1201,"Autoridade no tema"))</f>
        <v/>
      </c>
      <c r="P13" s="67">
        <f>IF(A13="","",COUNTIFS('Ações'!$B$2:$B$301,A13))</f>
        <v/>
      </c>
      <c r="Q13" s="67">
        <f>IF(A13="","",COUNTIFS(Registro!$B$2:$B$1201,A13,Registro!$O$2:$O$1201,"DUPLICADO")+COUNTIFS(Registro!$B$2:$B$1201,A13,Registro!$O$2:$O$1201,"INCOMPLETO")+COUNTIFS(Registro!$B$2:$B$1201,A13,Registro!$O$2:$O$1201,"PERGUNTA VAZIA")+COUNTIFS(Registro!$B$2:$B$1201,A13,Registro!$O$2:$O$1201,"FORA DO PLANO")+COUNTIFS(Registro!$B$2:$B$1201,A13,Registro!$O$2:$O$1201,"ID INVÁLIDO"))</f>
        <v/>
      </c>
    </row>
    <row r="14" ht="27" customHeight="1" s="22">
      <c r="A14" s="71">
        <f>IF($D$3="","",DATE(YEAR($D$3),MONTH($D$3)+5,1))</f>
        <v/>
      </c>
      <c r="B14" s="72">
        <f>IF(OR(A14="",$K$4&lt;&gt;"Pronta"),"",$H$4)</f>
        <v/>
      </c>
      <c r="C14" s="72">
        <f>IF(A14="","",COUNTIFS(Registro!$B$2:$B$1201,A14,Registro!$O$2:$O$1201,"OK"))</f>
        <v/>
      </c>
      <c r="D14" s="73">
        <f>IF(OR(B14="",B14=0),"",MIN(C14/B14,1))</f>
        <v/>
      </c>
      <c r="E14" s="74">
        <f>IF(A14="","",IF($K$4&lt;&gt;"Pronta","CONFIGURAR",IF(C14=0,"SEM DADOS",IF(Q14&gt;0,"REVISAR",IF(C14&lt;B14,"PARCIAL",IF(AND(C14=B14,K14&lt;F14),"AVALIAR DESCRIÇÕES",IF(C14=B14,"CONCLUÍDO","REVISAR")))))))</f>
        <v/>
      </c>
      <c r="F14" s="72">
        <f>IF(A14="","",COUNTIFS(Registro!$B$2:$B$1201,A14,Registro!$O$2:$O$1201,"OK",Registro!$G$2:$G$1201,"Sim"))</f>
        <v/>
      </c>
      <c r="G14" s="73">
        <f>IF(OR(A14="",C14=0),"",F14/C14)</f>
        <v/>
      </c>
      <c r="H14" s="75">
        <f>IF(OR(E14&lt;&gt;"CONCLUÍDO",$E$9&lt;&gt;"CONCLUÍDO"),"",(G14-$G$9)*100)</f>
        <v/>
      </c>
      <c r="I14" s="72">
        <f>IF(A14="","",COUNTIFS(Registro!$B$2:$B$1201,A14,Registro!$O$2:$O$1201,"OK",Registro!$G$2:$G$1201,"Apareci errado"))</f>
        <v/>
      </c>
      <c r="J14" s="73">
        <f>IF(OR(A14="",K14=0),"",COUNTIFS(Registro!$B$2:$B$1201,A14,Registro!$O$2:$O$1201,"OK",Registro!$G$2:$G$1201,"Sim",Registro!$J$2:$J$1201,"Sim")/K14)</f>
        <v/>
      </c>
      <c r="K14" s="72">
        <f>IF(A14="","",COUNTIFS(Registro!$B$2:$B$1201,A14,Registro!$O$2:$O$1201,"OK",Registro!$G$2:$G$1201,"Sim",Registro!$J$2:$J$1201,"Sim")+COUNTIFS(Registro!$B$2:$B$1201,A14,Registro!$O$2:$O$1201,"OK",Registro!$G$2:$G$1201,"Sim",Registro!$J$2:$J$1201,"Não"))</f>
        <v/>
      </c>
      <c r="L14" s="73">
        <f>IF(OR(A14="",COUNTIFS(Registro!$B$2:$B$1201,A14,Registro!$O$2:$O$1201,"OK",Registro!$D$2:$D$1201,"Identidade")=0),"",COUNTIFS(Registro!$B$2:$B$1201,A14,Registro!$O$2:$O$1201,"OK",Registro!$D$2:$D$1201,"Identidade",Registro!$G$2:$G$1201,"Sim")/COUNTIFS(Registro!$B$2:$B$1201,A14,Registro!$O$2:$O$1201,"OK",Registro!$D$2:$D$1201,"Identidade"))</f>
        <v/>
      </c>
      <c r="M14" s="73">
        <f>IF(OR(A14="",COUNTIFS(Registro!$B$2:$B$1201,A14,Registro!$O$2:$O$1201,"OK",Registro!$D$2:$D$1201,"Descoberta")=0),"",COUNTIFS(Registro!$B$2:$B$1201,A14,Registro!$O$2:$O$1201,"OK",Registro!$D$2:$D$1201,"Descoberta",Registro!$G$2:$G$1201,"Sim")/COUNTIFS(Registro!$B$2:$B$1201,A14,Registro!$O$2:$O$1201,"OK",Registro!$D$2:$D$1201,"Descoberta"))</f>
        <v/>
      </c>
      <c r="N14" s="73">
        <f>IF(OR(A14="",COUNTIFS(Registro!$B$2:$B$1201,A14,Registro!$O$2:$O$1201,"OK",Registro!$D$2:$D$1201,"Comparação e decisão")=0),"",COUNTIFS(Registro!$B$2:$B$1201,A14,Registro!$O$2:$O$1201,"OK",Registro!$D$2:$D$1201,"Comparação e decisão",Registro!$G$2:$G$1201,"Sim")/COUNTIFS(Registro!$B$2:$B$1201,A14,Registro!$O$2:$O$1201,"OK",Registro!$D$2:$D$1201,"Comparação e decisão"))</f>
        <v/>
      </c>
      <c r="O14" s="73">
        <f>IF(OR(A14="",COUNTIFS(Registro!$B$2:$B$1201,A14,Registro!$O$2:$O$1201,"OK",Registro!$D$2:$D$1201,"Autoridade no tema")=0),"",COUNTIFS(Registro!$B$2:$B$1201,A14,Registro!$O$2:$O$1201,"OK",Registro!$D$2:$D$1201,"Autoridade no tema",Registro!$G$2:$G$1201,"Sim")/COUNTIFS(Registro!$B$2:$B$1201,A14,Registro!$O$2:$O$1201,"OK",Registro!$D$2:$D$1201,"Autoridade no tema"))</f>
        <v/>
      </c>
      <c r="P14" s="72">
        <f>IF(A14="","",COUNTIFS('Ações'!$B$2:$B$301,A14))</f>
        <v/>
      </c>
      <c r="Q14" s="72">
        <f>IF(A14="","",COUNTIFS(Registro!$B$2:$B$1201,A14,Registro!$O$2:$O$1201,"DUPLICADO")+COUNTIFS(Registro!$B$2:$B$1201,A14,Registro!$O$2:$O$1201,"INCOMPLETO")+COUNTIFS(Registro!$B$2:$B$1201,A14,Registro!$O$2:$O$1201,"PERGUNTA VAZIA")+COUNTIFS(Registro!$B$2:$B$1201,A14,Registro!$O$2:$O$1201,"FORA DO PLANO")+COUNTIFS(Registro!$B$2:$B$1201,A14,Registro!$O$2:$O$1201,"ID INVÁLIDO"))</f>
        <v/>
      </c>
    </row>
    <row r="15" ht="27" customHeight="1" s="22">
      <c r="A15" s="66">
        <f>IF($D$3="","",DATE(YEAR($D$3),MONTH($D$3)+6,1))</f>
        <v/>
      </c>
      <c r="B15" s="67">
        <f>IF(OR(A15="",$K$4&lt;&gt;"Pronta"),"",$H$4)</f>
        <v/>
      </c>
      <c r="C15" s="67">
        <f>IF(A15="","",COUNTIFS(Registro!$B$2:$B$1201,A15,Registro!$O$2:$O$1201,"OK"))</f>
        <v/>
      </c>
      <c r="D15" s="68">
        <f>IF(OR(B15="",B15=0),"",MIN(C15/B15,1))</f>
        <v/>
      </c>
      <c r="E15" s="69">
        <f>IF(A15="","",IF($K$4&lt;&gt;"Pronta","CONFIGURAR",IF(C15=0,"SEM DADOS",IF(Q15&gt;0,"REVISAR",IF(C15&lt;B15,"PARCIAL",IF(AND(C15=B15,K15&lt;F15),"AVALIAR DESCRIÇÕES",IF(C15=B15,"CONCLUÍDO","REVISAR")))))))</f>
        <v/>
      </c>
      <c r="F15" s="67">
        <f>IF(A15="","",COUNTIFS(Registro!$B$2:$B$1201,A15,Registro!$O$2:$O$1201,"OK",Registro!$G$2:$G$1201,"Sim"))</f>
        <v/>
      </c>
      <c r="G15" s="68">
        <f>IF(OR(A15="",C15=0),"",F15/C15)</f>
        <v/>
      </c>
      <c r="H15" s="70">
        <f>IF(OR(E15&lt;&gt;"CONCLUÍDO",$E$9&lt;&gt;"CONCLUÍDO"),"",(G15-$G$9)*100)</f>
        <v/>
      </c>
      <c r="I15" s="67">
        <f>IF(A15="","",COUNTIFS(Registro!$B$2:$B$1201,A15,Registro!$O$2:$O$1201,"OK",Registro!$G$2:$G$1201,"Apareci errado"))</f>
        <v/>
      </c>
      <c r="J15" s="68">
        <f>IF(OR(A15="",K15=0),"",COUNTIFS(Registro!$B$2:$B$1201,A15,Registro!$O$2:$O$1201,"OK",Registro!$G$2:$G$1201,"Sim",Registro!$J$2:$J$1201,"Sim")/K15)</f>
        <v/>
      </c>
      <c r="K15" s="67">
        <f>IF(A15="","",COUNTIFS(Registro!$B$2:$B$1201,A15,Registro!$O$2:$O$1201,"OK",Registro!$G$2:$G$1201,"Sim",Registro!$J$2:$J$1201,"Sim")+COUNTIFS(Registro!$B$2:$B$1201,A15,Registro!$O$2:$O$1201,"OK",Registro!$G$2:$G$1201,"Sim",Registro!$J$2:$J$1201,"Não"))</f>
        <v/>
      </c>
      <c r="L15" s="68">
        <f>IF(OR(A15="",COUNTIFS(Registro!$B$2:$B$1201,A15,Registro!$O$2:$O$1201,"OK",Registro!$D$2:$D$1201,"Identidade")=0),"",COUNTIFS(Registro!$B$2:$B$1201,A15,Registro!$O$2:$O$1201,"OK",Registro!$D$2:$D$1201,"Identidade",Registro!$G$2:$G$1201,"Sim")/COUNTIFS(Registro!$B$2:$B$1201,A15,Registro!$O$2:$O$1201,"OK",Registro!$D$2:$D$1201,"Identidade"))</f>
        <v/>
      </c>
      <c r="M15" s="68">
        <f>IF(OR(A15="",COUNTIFS(Registro!$B$2:$B$1201,A15,Registro!$O$2:$O$1201,"OK",Registro!$D$2:$D$1201,"Descoberta")=0),"",COUNTIFS(Registro!$B$2:$B$1201,A15,Registro!$O$2:$O$1201,"OK",Registro!$D$2:$D$1201,"Descoberta",Registro!$G$2:$G$1201,"Sim")/COUNTIFS(Registro!$B$2:$B$1201,A15,Registro!$O$2:$O$1201,"OK",Registro!$D$2:$D$1201,"Descoberta"))</f>
        <v/>
      </c>
      <c r="N15" s="68">
        <f>IF(OR(A15="",COUNTIFS(Registro!$B$2:$B$1201,A15,Registro!$O$2:$O$1201,"OK",Registro!$D$2:$D$1201,"Comparação e decisão")=0),"",COUNTIFS(Registro!$B$2:$B$1201,A15,Registro!$O$2:$O$1201,"OK",Registro!$D$2:$D$1201,"Comparação e decisão",Registro!$G$2:$G$1201,"Sim")/COUNTIFS(Registro!$B$2:$B$1201,A15,Registro!$O$2:$O$1201,"OK",Registro!$D$2:$D$1201,"Comparação e decisão"))</f>
        <v/>
      </c>
      <c r="O15" s="68">
        <f>IF(OR(A15="",COUNTIFS(Registro!$B$2:$B$1201,A15,Registro!$O$2:$O$1201,"OK",Registro!$D$2:$D$1201,"Autoridade no tema")=0),"",COUNTIFS(Registro!$B$2:$B$1201,A15,Registro!$O$2:$O$1201,"OK",Registro!$D$2:$D$1201,"Autoridade no tema",Registro!$G$2:$G$1201,"Sim")/COUNTIFS(Registro!$B$2:$B$1201,A15,Registro!$O$2:$O$1201,"OK",Registro!$D$2:$D$1201,"Autoridade no tema"))</f>
        <v/>
      </c>
      <c r="P15" s="67">
        <f>IF(A15="","",COUNTIFS('Ações'!$B$2:$B$301,A15))</f>
        <v/>
      </c>
      <c r="Q15" s="67">
        <f>IF(A15="","",COUNTIFS(Registro!$B$2:$B$1201,A15,Registro!$O$2:$O$1201,"DUPLICADO")+COUNTIFS(Registro!$B$2:$B$1201,A15,Registro!$O$2:$O$1201,"INCOMPLETO")+COUNTIFS(Registro!$B$2:$B$1201,A15,Registro!$O$2:$O$1201,"PERGUNTA VAZIA")+COUNTIFS(Registro!$B$2:$B$1201,A15,Registro!$O$2:$O$1201,"FORA DO PLANO")+COUNTIFS(Registro!$B$2:$B$1201,A15,Registro!$O$2:$O$1201,"ID INVÁLIDO"))</f>
        <v/>
      </c>
    </row>
    <row r="16" ht="27" customHeight="1" s="22">
      <c r="A16" s="71">
        <f>IF($D$3="","",DATE(YEAR($D$3),MONTH($D$3)+7,1))</f>
        <v/>
      </c>
      <c r="B16" s="72">
        <f>IF(OR(A16="",$K$4&lt;&gt;"Pronta"),"",$H$4)</f>
        <v/>
      </c>
      <c r="C16" s="72">
        <f>IF(A16="","",COUNTIFS(Registro!$B$2:$B$1201,A16,Registro!$O$2:$O$1201,"OK"))</f>
        <v/>
      </c>
      <c r="D16" s="73">
        <f>IF(OR(B16="",B16=0),"",MIN(C16/B16,1))</f>
        <v/>
      </c>
      <c r="E16" s="74">
        <f>IF(A16="","",IF($K$4&lt;&gt;"Pronta","CONFIGURAR",IF(C16=0,"SEM DADOS",IF(Q16&gt;0,"REVISAR",IF(C16&lt;B16,"PARCIAL",IF(AND(C16=B16,K16&lt;F16),"AVALIAR DESCRIÇÕES",IF(C16=B16,"CONCLUÍDO","REVISAR")))))))</f>
        <v/>
      </c>
      <c r="F16" s="72">
        <f>IF(A16="","",COUNTIFS(Registro!$B$2:$B$1201,A16,Registro!$O$2:$O$1201,"OK",Registro!$G$2:$G$1201,"Sim"))</f>
        <v/>
      </c>
      <c r="G16" s="73">
        <f>IF(OR(A16="",C16=0),"",F16/C16)</f>
        <v/>
      </c>
      <c r="H16" s="75">
        <f>IF(OR(E16&lt;&gt;"CONCLUÍDO",$E$9&lt;&gt;"CONCLUÍDO"),"",(G16-$G$9)*100)</f>
        <v/>
      </c>
      <c r="I16" s="72">
        <f>IF(A16="","",COUNTIFS(Registro!$B$2:$B$1201,A16,Registro!$O$2:$O$1201,"OK",Registro!$G$2:$G$1201,"Apareci errado"))</f>
        <v/>
      </c>
      <c r="J16" s="73">
        <f>IF(OR(A16="",K16=0),"",COUNTIFS(Registro!$B$2:$B$1201,A16,Registro!$O$2:$O$1201,"OK",Registro!$G$2:$G$1201,"Sim",Registro!$J$2:$J$1201,"Sim")/K16)</f>
        <v/>
      </c>
      <c r="K16" s="72">
        <f>IF(A16="","",COUNTIFS(Registro!$B$2:$B$1201,A16,Registro!$O$2:$O$1201,"OK",Registro!$G$2:$G$1201,"Sim",Registro!$J$2:$J$1201,"Sim")+COUNTIFS(Registro!$B$2:$B$1201,A16,Registro!$O$2:$O$1201,"OK",Registro!$G$2:$G$1201,"Sim",Registro!$J$2:$J$1201,"Não"))</f>
        <v/>
      </c>
      <c r="L16" s="73">
        <f>IF(OR(A16="",COUNTIFS(Registro!$B$2:$B$1201,A16,Registro!$O$2:$O$1201,"OK",Registro!$D$2:$D$1201,"Identidade")=0),"",COUNTIFS(Registro!$B$2:$B$1201,A16,Registro!$O$2:$O$1201,"OK",Registro!$D$2:$D$1201,"Identidade",Registro!$G$2:$G$1201,"Sim")/COUNTIFS(Registro!$B$2:$B$1201,A16,Registro!$O$2:$O$1201,"OK",Registro!$D$2:$D$1201,"Identidade"))</f>
        <v/>
      </c>
      <c r="M16" s="73">
        <f>IF(OR(A16="",COUNTIFS(Registro!$B$2:$B$1201,A16,Registro!$O$2:$O$1201,"OK",Registro!$D$2:$D$1201,"Descoberta")=0),"",COUNTIFS(Registro!$B$2:$B$1201,A16,Registro!$O$2:$O$1201,"OK",Registro!$D$2:$D$1201,"Descoberta",Registro!$G$2:$G$1201,"Sim")/COUNTIFS(Registro!$B$2:$B$1201,A16,Registro!$O$2:$O$1201,"OK",Registro!$D$2:$D$1201,"Descoberta"))</f>
        <v/>
      </c>
      <c r="N16" s="73">
        <f>IF(OR(A16="",COUNTIFS(Registro!$B$2:$B$1201,A16,Registro!$O$2:$O$1201,"OK",Registro!$D$2:$D$1201,"Comparação e decisão")=0),"",COUNTIFS(Registro!$B$2:$B$1201,A16,Registro!$O$2:$O$1201,"OK",Registro!$D$2:$D$1201,"Comparação e decisão",Registro!$G$2:$G$1201,"Sim")/COUNTIFS(Registro!$B$2:$B$1201,A16,Registro!$O$2:$O$1201,"OK",Registro!$D$2:$D$1201,"Comparação e decisão"))</f>
        <v/>
      </c>
      <c r="O16" s="73">
        <f>IF(OR(A16="",COUNTIFS(Registro!$B$2:$B$1201,A16,Registro!$O$2:$O$1201,"OK",Registro!$D$2:$D$1201,"Autoridade no tema")=0),"",COUNTIFS(Registro!$B$2:$B$1201,A16,Registro!$O$2:$O$1201,"OK",Registro!$D$2:$D$1201,"Autoridade no tema",Registro!$G$2:$G$1201,"Sim")/COUNTIFS(Registro!$B$2:$B$1201,A16,Registro!$O$2:$O$1201,"OK",Registro!$D$2:$D$1201,"Autoridade no tema"))</f>
        <v/>
      </c>
      <c r="P16" s="72">
        <f>IF(A16="","",COUNTIFS('Ações'!$B$2:$B$301,A16))</f>
        <v/>
      </c>
      <c r="Q16" s="72">
        <f>IF(A16="","",COUNTIFS(Registro!$B$2:$B$1201,A16,Registro!$O$2:$O$1201,"DUPLICADO")+COUNTIFS(Registro!$B$2:$B$1201,A16,Registro!$O$2:$O$1201,"INCOMPLETO")+COUNTIFS(Registro!$B$2:$B$1201,A16,Registro!$O$2:$O$1201,"PERGUNTA VAZIA")+COUNTIFS(Registro!$B$2:$B$1201,A16,Registro!$O$2:$O$1201,"FORA DO PLANO")+COUNTIFS(Registro!$B$2:$B$1201,A16,Registro!$O$2:$O$1201,"ID INVÁLIDO"))</f>
        <v/>
      </c>
    </row>
    <row r="17" ht="27" customHeight="1" s="22">
      <c r="A17" s="66">
        <f>IF($D$3="","",DATE(YEAR($D$3),MONTH($D$3)+8,1))</f>
        <v/>
      </c>
      <c r="B17" s="67">
        <f>IF(OR(A17="",$K$4&lt;&gt;"Pronta"),"",$H$4)</f>
        <v/>
      </c>
      <c r="C17" s="67">
        <f>IF(A17="","",COUNTIFS(Registro!$B$2:$B$1201,A17,Registro!$O$2:$O$1201,"OK"))</f>
        <v/>
      </c>
      <c r="D17" s="68">
        <f>IF(OR(B17="",B17=0),"",MIN(C17/B17,1))</f>
        <v/>
      </c>
      <c r="E17" s="69">
        <f>IF(A17="","",IF($K$4&lt;&gt;"Pronta","CONFIGURAR",IF(C17=0,"SEM DADOS",IF(Q17&gt;0,"REVISAR",IF(C17&lt;B17,"PARCIAL",IF(AND(C17=B17,K17&lt;F17),"AVALIAR DESCRIÇÕES",IF(C17=B17,"CONCLUÍDO","REVISAR")))))))</f>
        <v/>
      </c>
      <c r="F17" s="67">
        <f>IF(A17="","",COUNTIFS(Registro!$B$2:$B$1201,A17,Registro!$O$2:$O$1201,"OK",Registro!$G$2:$G$1201,"Sim"))</f>
        <v/>
      </c>
      <c r="G17" s="68">
        <f>IF(OR(A17="",C17=0),"",F17/C17)</f>
        <v/>
      </c>
      <c r="H17" s="70">
        <f>IF(OR(E17&lt;&gt;"CONCLUÍDO",$E$9&lt;&gt;"CONCLUÍDO"),"",(G17-$G$9)*100)</f>
        <v/>
      </c>
      <c r="I17" s="67">
        <f>IF(A17="","",COUNTIFS(Registro!$B$2:$B$1201,A17,Registro!$O$2:$O$1201,"OK",Registro!$G$2:$G$1201,"Apareci errado"))</f>
        <v/>
      </c>
      <c r="J17" s="68">
        <f>IF(OR(A17="",K17=0),"",COUNTIFS(Registro!$B$2:$B$1201,A17,Registro!$O$2:$O$1201,"OK",Registro!$G$2:$G$1201,"Sim",Registro!$J$2:$J$1201,"Sim")/K17)</f>
        <v/>
      </c>
      <c r="K17" s="67">
        <f>IF(A17="","",COUNTIFS(Registro!$B$2:$B$1201,A17,Registro!$O$2:$O$1201,"OK",Registro!$G$2:$G$1201,"Sim",Registro!$J$2:$J$1201,"Sim")+COUNTIFS(Registro!$B$2:$B$1201,A17,Registro!$O$2:$O$1201,"OK",Registro!$G$2:$G$1201,"Sim",Registro!$J$2:$J$1201,"Não"))</f>
        <v/>
      </c>
      <c r="L17" s="68">
        <f>IF(OR(A17="",COUNTIFS(Registro!$B$2:$B$1201,A17,Registro!$O$2:$O$1201,"OK",Registro!$D$2:$D$1201,"Identidade")=0),"",COUNTIFS(Registro!$B$2:$B$1201,A17,Registro!$O$2:$O$1201,"OK",Registro!$D$2:$D$1201,"Identidade",Registro!$G$2:$G$1201,"Sim")/COUNTIFS(Registro!$B$2:$B$1201,A17,Registro!$O$2:$O$1201,"OK",Registro!$D$2:$D$1201,"Identidade"))</f>
        <v/>
      </c>
      <c r="M17" s="68">
        <f>IF(OR(A17="",COUNTIFS(Registro!$B$2:$B$1201,A17,Registro!$O$2:$O$1201,"OK",Registro!$D$2:$D$1201,"Descoberta")=0),"",COUNTIFS(Registro!$B$2:$B$1201,A17,Registro!$O$2:$O$1201,"OK",Registro!$D$2:$D$1201,"Descoberta",Registro!$G$2:$G$1201,"Sim")/COUNTIFS(Registro!$B$2:$B$1201,A17,Registro!$O$2:$O$1201,"OK",Registro!$D$2:$D$1201,"Descoberta"))</f>
        <v/>
      </c>
      <c r="N17" s="68">
        <f>IF(OR(A17="",COUNTIFS(Registro!$B$2:$B$1201,A17,Registro!$O$2:$O$1201,"OK",Registro!$D$2:$D$1201,"Comparação e decisão")=0),"",COUNTIFS(Registro!$B$2:$B$1201,A17,Registro!$O$2:$O$1201,"OK",Registro!$D$2:$D$1201,"Comparação e decisão",Registro!$G$2:$G$1201,"Sim")/COUNTIFS(Registro!$B$2:$B$1201,A17,Registro!$O$2:$O$1201,"OK",Registro!$D$2:$D$1201,"Comparação e decisão"))</f>
        <v/>
      </c>
      <c r="O17" s="68">
        <f>IF(OR(A17="",COUNTIFS(Registro!$B$2:$B$1201,A17,Registro!$O$2:$O$1201,"OK",Registro!$D$2:$D$1201,"Autoridade no tema")=0),"",COUNTIFS(Registro!$B$2:$B$1201,A17,Registro!$O$2:$O$1201,"OK",Registro!$D$2:$D$1201,"Autoridade no tema",Registro!$G$2:$G$1201,"Sim")/COUNTIFS(Registro!$B$2:$B$1201,A17,Registro!$O$2:$O$1201,"OK",Registro!$D$2:$D$1201,"Autoridade no tema"))</f>
        <v/>
      </c>
      <c r="P17" s="67">
        <f>IF(A17="","",COUNTIFS('Ações'!$B$2:$B$301,A17))</f>
        <v/>
      </c>
      <c r="Q17" s="67">
        <f>IF(A17="","",COUNTIFS(Registro!$B$2:$B$1201,A17,Registro!$O$2:$O$1201,"DUPLICADO")+COUNTIFS(Registro!$B$2:$B$1201,A17,Registro!$O$2:$O$1201,"INCOMPLETO")+COUNTIFS(Registro!$B$2:$B$1201,A17,Registro!$O$2:$O$1201,"PERGUNTA VAZIA")+COUNTIFS(Registro!$B$2:$B$1201,A17,Registro!$O$2:$O$1201,"FORA DO PLANO")+COUNTIFS(Registro!$B$2:$B$1201,A17,Registro!$O$2:$O$1201,"ID INVÁLIDO"))</f>
        <v/>
      </c>
    </row>
    <row r="18" ht="27" customHeight="1" s="22">
      <c r="A18" s="71">
        <f>IF($D$3="","",DATE(YEAR($D$3),MONTH($D$3)+9,1))</f>
        <v/>
      </c>
      <c r="B18" s="72">
        <f>IF(OR(A18="",$K$4&lt;&gt;"Pronta"),"",$H$4)</f>
        <v/>
      </c>
      <c r="C18" s="72">
        <f>IF(A18="","",COUNTIFS(Registro!$B$2:$B$1201,A18,Registro!$O$2:$O$1201,"OK"))</f>
        <v/>
      </c>
      <c r="D18" s="73">
        <f>IF(OR(B18="",B18=0),"",MIN(C18/B18,1))</f>
        <v/>
      </c>
      <c r="E18" s="74">
        <f>IF(A18="","",IF($K$4&lt;&gt;"Pronta","CONFIGURAR",IF(C18=0,"SEM DADOS",IF(Q18&gt;0,"REVISAR",IF(C18&lt;B18,"PARCIAL",IF(AND(C18=B18,K18&lt;F18),"AVALIAR DESCRIÇÕES",IF(C18=B18,"CONCLUÍDO","REVISAR")))))))</f>
        <v/>
      </c>
      <c r="F18" s="72">
        <f>IF(A18="","",COUNTIFS(Registro!$B$2:$B$1201,A18,Registro!$O$2:$O$1201,"OK",Registro!$G$2:$G$1201,"Sim"))</f>
        <v/>
      </c>
      <c r="G18" s="73">
        <f>IF(OR(A18="",C18=0),"",F18/C18)</f>
        <v/>
      </c>
      <c r="H18" s="75">
        <f>IF(OR(E18&lt;&gt;"CONCLUÍDO",$E$9&lt;&gt;"CONCLUÍDO"),"",(G18-$G$9)*100)</f>
        <v/>
      </c>
      <c r="I18" s="72">
        <f>IF(A18="","",COUNTIFS(Registro!$B$2:$B$1201,A18,Registro!$O$2:$O$1201,"OK",Registro!$G$2:$G$1201,"Apareci errado"))</f>
        <v/>
      </c>
      <c r="J18" s="73">
        <f>IF(OR(A18="",K18=0),"",COUNTIFS(Registro!$B$2:$B$1201,A18,Registro!$O$2:$O$1201,"OK",Registro!$G$2:$G$1201,"Sim",Registro!$J$2:$J$1201,"Sim")/K18)</f>
        <v/>
      </c>
      <c r="K18" s="72">
        <f>IF(A18="","",COUNTIFS(Registro!$B$2:$B$1201,A18,Registro!$O$2:$O$1201,"OK",Registro!$G$2:$G$1201,"Sim",Registro!$J$2:$J$1201,"Sim")+COUNTIFS(Registro!$B$2:$B$1201,A18,Registro!$O$2:$O$1201,"OK",Registro!$G$2:$G$1201,"Sim",Registro!$J$2:$J$1201,"Não"))</f>
        <v/>
      </c>
      <c r="L18" s="73">
        <f>IF(OR(A18="",COUNTIFS(Registro!$B$2:$B$1201,A18,Registro!$O$2:$O$1201,"OK",Registro!$D$2:$D$1201,"Identidade")=0),"",COUNTIFS(Registro!$B$2:$B$1201,A18,Registro!$O$2:$O$1201,"OK",Registro!$D$2:$D$1201,"Identidade",Registro!$G$2:$G$1201,"Sim")/COUNTIFS(Registro!$B$2:$B$1201,A18,Registro!$O$2:$O$1201,"OK",Registro!$D$2:$D$1201,"Identidade"))</f>
        <v/>
      </c>
      <c r="M18" s="73">
        <f>IF(OR(A18="",COUNTIFS(Registro!$B$2:$B$1201,A18,Registro!$O$2:$O$1201,"OK",Registro!$D$2:$D$1201,"Descoberta")=0),"",COUNTIFS(Registro!$B$2:$B$1201,A18,Registro!$O$2:$O$1201,"OK",Registro!$D$2:$D$1201,"Descoberta",Registro!$G$2:$G$1201,"Sim")/COUNTIFS(Registro!$B$2:$B$1201,A18,Registro!$O$2:$O$1201,"OK",Registro!$D$2:$D$1201,"Descoberta"))</f>
        <v/>
      </c>
      <c r="N18" s="73">
        <f>IF(OR(A18="",COUNTIFS(Registro!$B$2:$B$1201,A18,Registro!$O$2:$O$1201,"OK",Registro!$D$2:$D$1201,"Comparação e decisão")=0),"",COUNTIFS(Registro!$B$2:$B$1201,A18,Registro!$O$2:$O$1201,"OK",Registro!$D$2:$D$1201,"Comparação e decisão",Registro!$G$2:$G$1201,"Sim")/COUNTIFS(Registro!$B$2:$B$1201,A18,Registro!$O$2:$O$1201,"OK",Registro!$D$2:$D$1201,"Comparação e decisão"))</f>
        <v/>
      </c>
      <c r="O18" s="73">
        <f>IF(OR(A18="",COUNTIFS(Registro!$B$2:$B$1201,A18,Registro!$O$2:$O$1201,"OK",Registro!$D$2:$D$1201,"Autoridade no tema")=0),"",COUNTIFS(Registro!$B$2:$B$1201,A18,Registro!$O$2:$O$1201,"OK",Registro!$D$2:$D$1201,"Autoridade no tema",Registro!$G$2:$G$1201,"Sim")/COUNTIFS(Registro!$B$2:$B$1201,A18,Registro!$O$2:$O$1201,"OK",Registro!$D$2:$D$1201,"Autoridade no tema"))</f>
        <v/>
      </c>
      <c r="P18" s="72">
        <f>IF(A18="","",COUNTIFS('Ações'!$B$2:$B$301,A18))</f>
        <v/>
      </c>
      <c r="Q18" s="72">
        <f>IF(A18="","",COUNTIFS(Registro!$B$2:$B$1201,A18,Registro!$O$2:$O$1201,"DUPLICADO")+COUNTIFS(Registro!$B$2:$B$1201,A18,Registro!$O$2:$O$1201,"INCOMPLETO")+COUNTIFS(Registro!$B$2:$B$1201,A18,Registro!$O$2:$O$1201,"PERGUNTA VAZIA")+COUNTIFS(Registro!$B$2:$B$1201,A18,Registro!$O$2:$O$1201,"FORA DO PLANO")+COUNTIFS(Registro!$B$2:$B$1201,A18,Registro!$O$2:$O$1201,"ID INVÁLIDO"))</f>
        <v/>
      </c>
    </row>
    <row r="19" ht="27" customHeight="1" s="22">
      <c r="A19" s="66">
        <f>IF($D$3="","",DATE(YEAR($D$3),MONTH($D$3)+10,1))</f>
        <v/>
      </c>
      <c r="B19" s="67">
        <f>IF(OR(A19="",$K$4&lt;&gt;"Pronta"),"",$H$4)</f>
        <v/>
      </c>
      <c r="C19" s="67">
        <f>IF(A19="","",COUNTIFS(Registro!$B$2:$B$1201,A19,Registro!$O$2:$O$1201,"OK"))</f>
        <v/>
      </c>
      <c r="D19" s="68">
        <f>IF(OR(B19="",B19=0),"",MIN(C19/B19,1))</f>
        <v/>
      </c>
      <c r="E19" s="69">
        <f>IF(A19="","",IF($K$4&lt;&gt;"Pronta","CONFIGURAR",IF(C19=0,"SEM DADOS",IF(Q19&gt;0,"REVISAR",IF(C19&lt;B19,"PARCIAL",IF(AND(C19=B19,K19&lt;F19),"AVALIAR DESCRIÇÕES",IF(C19=B19,"CONCLUÍDO","REVISAR")))))))</f>
        <v/>
      </c>
      <c r="F19" s="67">
        <f>IF(A19="","",COUNTIFS(Registro!$B$2:$B$1201,A19,Registro!$O$2:$O$1201,"OK",Registro!$G$2:$G$1201,"Sim"))</f>
        <v/>
      </c>
      <c r="G19" s="68">
        <f>IF(OR(A19="",C19=0),"",F19/C19)</f>
        <v/>
      </c>
      <c r="H19" s="70">
        <f>IF(OR(E19&lt;&gt;"CONCLUÍDO",$E$9&lt;&gt;"CONCLUÍDO"),"",(G19-$G$9)*100)</f>
        <v/>
      </c>
      <c r="I19" s="67">
        <f>IF(A19="","",COUNTIFS(Registro!$B$2:$B$1201,A19,Registro!$O$2:$O$1201,"OK",Registro!$G$2:$G$1201,"Apareci errado"))</f>
        <v/>
      </c>
      <c r="J19" s="68">
        <f>IF(OR(A19="",K19=0),"",COUNTIFS(Registro!$B$2:$B$1201,A19,Registro!$O$2:$O$1201,"OK",Registro!$G$2:$G$1201,"Sim",Registro!$J$2:$J$1201,"Sim")/K19)</f>
        <v/>
      </c>
      <c r="K19" s="67">
        <f>IF(A19="","",COUNTIFS(Registro!$B$2:$B$1201,A19,Registro!$O$2:$O$1201,"OK",Registro!$G$2:$G$1201,"Sim",Registro!$J$2:$J$1201,"Sim")+COUNTIFS(Registro!$B$2:$B$1201,A19,Registro!$O$2:$O$1201,"OK",Registro!$G$2:$G$1201,"Sim",Registro!$J$2:$J$1201,"Não"))</f>
        <v/>
      </c>
      <c r="L19" s="68">
        <f>IF(OR(A19="",COUNTIFS(Registro!$B$2:$B$1201,A19,Registro!$O$2:$O$1201,"OK",Registro!$D$2:$D$1201,"Identidade")=0),"",COUNTIFS(Registro!$B$2:$B$1201,A19,Registro!$O$2:$O$1201,"OK",Registro!$D$2:$D$1201,"Identidade",Registro!$G$2:$G$1201,"Sim")/COUNTIFS(Registro!$B$2:$B$1201,A19,Registro!$O$2:$O$1201,"OK",Registro!$D$2:$D$1201,"Identidade"))</f>
        <v/>
      </c>
      <c r="M19" s="68">
        <f>IF(OR(A19="",COUNTIFS(Registro!$B$2:$B$1201,A19,Registro!$O$2:$O$1201,"OK",Registro!$D$2:$D$1201,"Descoberta")=0),"",COUNTIFS(Registro!$B$2:$B$1201,A19,Registro!$O$2:$O$1201,"OK",Registro!$D$2:$D$1201,"Descoberta",Registro!$G$2:$G$1201,"Sim")/COUNTIFS(Registro!$B$2:$B$1201,A19,Registro!$O$2:$O$1201,"OK",Registro!$D$2:$D$1201,"Descoberta"))</f>
        <v/>
      </c>
      <c r="N19" s="68">
        <f>IF(OR(A19="",COUNTIFS(Registro!$B$2:$B$1201,A19,Registro!$O$2:$O$1201,"OK",Registro!$D$2:$D$1201,"Comparação e decisão")=0),"",COUNTIFS(Registro!$B$2:$B$1201,A19,Registro!$O$2:$O$1201,"OK",Registro!$D$2:$D$1201,"Comparação e decisão",Registro!$G$2:$G$1201,"Sim")/COUNTIFS(Registro!$B$2:$B$1201,A19,Registro!$O$2:$O$1201,"OK",Registro!$D$2:$D$1201,"Comparação e decisão"))</f>
        <v/>
      </c>
      <c r="O19" s="68">
        <f>IF(OR(A19="",COUNTIFS(Registro!$B$2:$B$1201,A19,Registro!$O$2:$O$1201,"OK",Registro!$D$2:$D$1201,"Autoridade no tema")=0),"",COUNTIFS(Registro!$B$2:$B$1201,A19,Registro!$O$2:$O$1201,"OK",Registro!$D$2:$D$1201,"Autoridade no tema",Registro!$G$2:$G$1201,"Sim")/COUNTIFS(Registro!$B$2:$B$1201,A19,Registro!$O$2:$O$1201,"OK",Registro!$D$2:$D$1201,"Autoridade no tema"))</f>
        <v/>
      </c>
      <c r="P19" s="67">
        <f>IF(A19="","",COUNTIFS('Ações'!$B$2:$B$301,A19))</f>
        <v/>
      </c>
      <c r="Q19" s="67">
        <f>IF(A19="","",COUNTIFS(Registro!$B$2:$B$1201,A19,Registro!$O$2:$O$1201,"DUPLICADO")+COUNTIFS(Registro!$B$2:$B$1201,A19,Registro!$O$2:$O$1201,"INCOMPLETO")+COUNTIFS(Registro!$B$2:$B$1201,A19,Registro!$O$2:$O$1201,"PERGUNTA VAZIA")+COUNTIFS(Registro!$B$2:$B$1201,A19,Registro!$O$2:$O$1201,"FORA DO PLANO")+COUNTIFS(Registro!$B$2:$B$1201,A19,Registro!$O$2:$O$1201,"ID INVÁLIDO"))</f>
        <v/>
      </c>
    </row>
    <row r="20" ht="27" customHeight="1" s="22">
      <c r="A20" s="71">
        <f>IF($D$3="","",DATE(YEAR($D$3),MONTH($D$3)+11,1))</f>
        <v/>
      </c>
      <c r="B20" s="72">
        <f>IF(OR(A20="",$K$4&lt;&gt;"Pronta"),"",$H$4)</f>
        <v/>
      </c>
      <c r="C20" s="72">
        <f>IF(A20="","",COUNTIFS(Registro!$B$2:$B$1201,A20,Registro!$O$2:$O$1201,"OK"))</f>
        <v/>
      </c>
      <c r="D20" s="73">
        <f>IF(OR(B20="",B20=0),"",MIN(C20/B20,1))</f>
        <v/>
      </c>
      <c r="E20" s="74">
        <f>IF(A20="","",IF($K$4&lt;&gt;"Pronta","CONFIGURAR",IF(C20=0,"SEM DADOS",IF(Q20&gt;0,"REVISAR",IF(C20&lt;B20,"PARCIAL",IF(AND(C20=B20,K20&lt;F20),"AVALIAR DESCRIÇÕES",IF(C20=B20,"CONCLUÍDO","REVISAR")))))))</f>
        <v/>
      </c>
      <c r="F20" s="72">
        <f>IF(A20="","",COUNTIFS(Registro!$B$2:$B$1201,A20,Registro!$O$2:$O$1201,"OK",Registro!$G$2:$G$1201,"Sim"))</f>
        <v/>
      </c>
      <c r="G20" s="73">
        <f>IF(OR(A20="",C20=0),"",F20/C20)</f>
        <v/>
      </c>
      <c r="H20" s="75">
        <f>IF(OR(E20&lt;&gt;"CONCLUÍDO",$E$9&lt;&gt;"CONCLUÍDO"),"",(G20-$G$9)*100)</f>
        <v/>
      </c>
      <c r="I20" s="72">
        <f>IF(A20="","",COUNTIFS(Registro!$B$2:$B$1201,A20,Registro!$O$2:$O$1201,"OK",Registro!$G$2:$G$1201,"Apareci errado"))</f>
        <v/>
      </c>
      <c r="J20" s="73">
        <f>IF(OR(A20="",K20=0),"",COUNTIFS(Registro!$B$2:$B$1201,A20,Registro!$O$2:$O$1201,"OK",Registro!$G$2:$G$1201,"Sim",Registro!$J$2:$J$1201,"Sim")/K20)</f>
        <v/>
      </c>
      <c r="K20" s="72">
        <f>IF(A20="","",COUNTIFS(Registro!$B$2:$B$1201,A20,Registro!$O$2:$O$1201,"OK",Registro!$G$2:$G$1201,"Sim",Registro!$J$2:$J$1201,"Sim")+COUNTIFS(Registro!$B$2:$B$1201,A20,Registro!$O$2:$O$1201,"OK",Registro!$G$2:$G$1201,"Sim",Registro!$J$2:$J$1201,"Não"))</f>
        <v/>
      </c>
      <c r="L20" s="73">
        <f>IF(OR(A20="",COUNTIFS(Registro!$B$2:$B$1201,A20,Registro!$O$2:$O$1201,"OK",Registro!$D$2:$D$1201,"Identidade")=0),"",COUNTIFS(Registro!$B$2:$B$1201,A20,Registro!$O$2:$O$1201,"OK",Registro!$D$2:$D$1201,"Identidade",Registro!$G$2:$G$1201,"Sim")/COUNTIFS(Registro!$B$2:$B$1201,A20,Registro!$O$2:$O$1201,"OK",Registro!$D$2:$D$1201,"Identidade"))</f>
        <v/>
      </c>
      <c r="M20" s="73">
        <f>IF(OR(A20="",COUNTIFS(Registro!$B$2:$B$1201,A20,Registro!$O$2:$O$1201,"OK",Registro!$D$2:$D$1201,"Descoberta")=0),"",COUNTIFS(Registro!$B$2:$B$1201,A20,Registro!$O$2:$O$1201,"OK",Registro!$D$2:$D$1201,"Descoberta",Registro!$G$2:$G$1201,"Sim")/COUNTIFS(Registro!$B$2:$B$1201,A20,Registro!$O$2:$O$1201,"OK",Registro!$D$2:$D$1201,"Descoberta"))</f>
        <v/>
      </c>
      <c r="N20" s="73">
        <f>IF(OR(A20="",COUNTIFS(Registro!$B$2:$B$1201,A20,Registro!$O$2:$O$1201,"OK",Registro!$D$2:$D$1201,"Comparação e decisão")=0),"",COUNTIFS(Registro!$B$2:$B$1201,A20,Registro!$O$2:$O$1201,"OK",Registro!$D$2:$D$1201,"Comparação e decisão",Registro!$G$2:$G$1201,"Sim")/COUNTIFS(Registro!$B$2:$B$1201,A20,Registro!$O$2:$O$1201,"OK",Registro!$D$2:$D$1201,"Comparação e decisão"))</f>
        <v/>
      </c>
      <c r="O20" s="73">
        <f>IF(OR(A20="",COUNTIFS(Registro!$B$2:$B$1201,A20,Registro!$O$2:$O$1201,"OK",Registro!$D$2:$D$1201,"Autoridade no tema")=0),"",COUNTIFS(Registro!$B$2:$B$1201,A20,Registro!$O$2:$O$1201,"OK",Registro!$D$2:$D$1201,"Autoridade no tema",Registro!$G$2:$G$1201,"Sim")/COUNTIFS(Registro!$B$2:$B$1201,A20,Registro!$O$2:$O$1201,"OK",Registro!$D$2:$D$1201,"Autoridade no tema"))</f>
        <v/>
      </c>
      <c r="P20" s="72">
        <f>IF(A20="","",COUNTIFS('Ações'!$B$2:$B$301,A20))</f>
        <v/>
      </c>
      <c r="Q20" s="72">
        <f>IF(A20="","",COUNTIFS(Registro!$B$2:$B$1201,A20,Registro!$O$2:$O$1201,"DUPLICADO")+COUNTIFS(Registro!$B$2:$B$1201,A20,Registro!$O$2:$O$1201,"INCOMPLETO")+COUNTIFS(Registro!$B$2:$B$1201,A20,Registro!$O$2:$O$1201,"PERGUNTA VAZIA")+COUNTIFS(Registro!$B$2:$B$1201,A20,Registro!$O$2:$O$1201,"FORA DO PLANO")+COUNTIFS(Registro!$B$2:$B$1201,A20,Registro!$O$2:$O$1201,"ID INVÁLIDO"))</f>
        <v/>
      </c>
    </row>
    <row r="21" ht="27" customHeight="1" s="22">
      <c r="A21" s="66">
        <f>IF($D$3="","",DATE(YEAR($D$3),MONTH($D$3)+12,1))</f>
        <v/>
      </c>
      <c r="B21" s="67">
        <f>IF(OR(A21="",$K$4&lt;&gt;"Pronta"),"",$H$4)</f>
        <v/>
      </c>
      <c r="C21" s="67">
        <f>IF(A21="","",COUNTIFS(Registro!$B$2:$B$1201,A21,Registro!$O$2:$O$1201,"OK"))</f>
        <v/>
      </c>
      <c r="D21" s="68">
        <f>IF(OR(B21="",B21=0),"",MIN(C21/B21,1))</f>
        <v/>
      </c>
      <c r="E21" s="69">
        <f>IF(A21="","",IF($K$4&lt;&gt;"Pronta","CONFIGURAR",IF(C21=0,"SEM DADOS",IF(Q21&gt;0,"REVISAR",IF(C21&lt;B21,"PARCIAL",IF(AND(C21=B21,K21&lt;F21),"AVALIAR DESCRIÇÕES",IF(C21=B21,"CONCLUÍDO","REVISAR")))))))</f>
        <v/>
      </c>
      <c r="F21" s="67">
        <f>IF(A21="","",COUNTIFS(Registro!$B$2:$B$1201,A21,Registro!$O$2:$O$1201,"OK",Registro!$G$2:$G$1201,"Sim"))</f>
        <v/>
      </c>
      <c r="G21" s="68">
        <f>IF(OR(A21="",C21=0),"",F21/C21)</f>
        <v/>
      </c>
      <c r="H21" s="70">
        <f>IF(OR(E21&lt;&gt;"CONCLUÍDO",$E$9&lt;&gt;"CONCLUÍDO"),"",(G21-$G$9)*100)</f>
        <v/>
      </c>
      <c r="I21" s="67">
        <f>IF(A21="","",COUNTIFS(Registro!$B$2:$B$1201,A21,Registro!$O$2:$O$1201,"OK",Registro!$G$2:$G$1201,"Apareci errado"))</f>
        <v/>
      </c>
      <c r="J21" s="68">
        <f>IF(OR(A21="",K21=0),"",COUNTIFS(Registro!$B$2:$B$1201,A21,Registro!$O$2:$O$1201,"OK",Registro!$G$2:$G$1201,"Sim",Registro!$J$2:$J$1201,"Sim")/K21)</f>
        <v/>
      </c>
      <c r="K21" s="67">
        <f>IF(A21="","",COUNTIFS(Registro!$B$2:$B$1201,A21,Registro!$O$2:$O$1201,"OK",Registro!$G$2:$G$1201,"Sim",Registro!$J$2:$J$1201,"Sim")+COUNTIFS(Registro!$B$2:$B$1201,A21,Registro!$O$2:$O$1201,"OK",Registro!$G$2:$G$1201,"Sim",Registro!$J$2:$J$1201,"Não"))</f>
        <v/>
      </c>
      <c r="L21" s="68">
        <f>IF(OR(A21="",COUNTIFS(Registro!$B$2:$B$1201,A21,Registro!$O$2:$O$1201,"OK",Registro!$D$2:$D$1201,"Identidade")=0),"",COUNTIFS(Registro!$B$2:$B$1201,A21,Registro!$O$2:$O$1201,"OK",Registro!$D$2:$D$1201,"Identidade",Registro!$G$2:$G$1201,"Sim")/COUNTIFS(Registro!$B$2:$B$1201,A21,Registro!$O$2:$O$1201,"OK",Registro!$D$2:$D$1201,"Identidade"))</f>
        <v/>
      </c>
      <c r="M21" s="68">
        <f>IF(OR(A21="",COUNTIFS(Registro!$B$2:$B$1201,A21,Registro!$O$2:$O$1201,"OK",Registro!$D$2:$D$1201,"Descoberta")=0),"",COUNTIFS(Registro!$B$2:$B$1201,A21,Registro!$O$2:$O$1201,"OK",Registro!$D$2:$D$1201,"Descoberta",Registro!$G$2:$G$1201,"Sim")/COUNTIFS(Registro!$B$2:$B$1201,A21,Registro!$O$2:$O$1201,"OK",Registro!$D$2:$D$1201,"Descoberta"))</f>
        <v/>
      </c>
      <c r="N21" s="68">
        <f>IF(OR(A21="",COUNTIFS(Registro!$B$2:$B$1201,A21,Registro!$O$2:$O$1201,"OK",Registro!$D$2:$D$1201,"Comparação e decisão")=0),"",COUNTIFS(Registro!$B$2:$B$1201,A21,Registro!$O$2:$O$1201,"OK",Registro!$D$2:$D$1201,"Comparação e decisão",Registro!$G$2:$G$1201,"Sim")/COUNTIFS(Registro!$B$2:$B$1201,A21,Registro!$O$2:$O$1201,"OK",Registro!$D$2:$D$1201,"Comparação e decisão"))</f>
        <v/>
      </c>
      <c r="O21" s="68">
        <f>IF(OR(A21="",COUNTIFS(Registro!$B$2:$B$1201,A21,Registro!$O$2:$O$1201,"OK",Registro!$D$2:$D$1201,"Autoridade no tema")=0),"",COUNTIFS(Registro!$B$2:$B$1201,A21,Registro!$O$2:$O$1201,"OK",Registro!$D$2:$D$1201,"Autoridade no tema",Registro!$G$2:$G$1201,"Sim")/COUNTIFS(Registro!$B$2:$B$1201,A21,Registro!$O$2:$O$1201,"OK",Registro!$D$2:$D$1201,"Autoridade no tema"))</f>
        <v/>
      </c>
      <c r="P21" s="67">
        <f>IF(A21="","",COUNTIFS('Ações'!$B$2:$B$301,A21))</f>
        <v/>
      </c>
      <c r="Q21" s="67">
        <f>IF(A21="","",COUNTIFS(Registro!$B$2:$B$1201,A21,Registro!$O$2:$O$1201,"DUPLICADO")+COUNTIFS(Registro!$B$2:$B$1201,A21,Registro!$O$2:$O$1201,"INCOMPLETO")+COUNTIFS(Registro!$B$2:$B$1201,A21,Registro!$O$2:$O$1201,"PERGUNTA VAZIA")+COUNTIFS(Registro!$B$2:$B$1201,A21,Registro!$O$2:$O$1201,"FORA DO PLANO")+COUNTIFS(Registro!$B$2:$B$1201,A21,Registro!$O$2:$O$1201,"ID INVÁLIDO"))</f>
        <v/>
      </c>
    </row>
    <row r="22" ht="27" customHeight="1" s="22">
      <c r="A22" s="71">
        <f>IF($D$3="","",DATE(YEAR($D$3),MONTH($D$3)+13,1))</f>
        <v/>
      </c>
      <c r="B22" s="72">
        <f>IF(OR(A22="",$K$4&lt;&gt;"Pronta"),"",$H$4)</f>
        <v/>
      </c>
      <c r="C22" s="72">
        <f>IF(A22="","",COUNTIFS(Registro!$B$2:$B$1201,A22,Registro!$O$2:$O$1201,"OK"))</f>
        <v/>
      </c>
      <c r="D22" s="73">
        <f>IF(OR(B22="",B22=0),"",MIN(C22/B22,1))</f>
        <v/>
      </c>
      <c r="E22" s="74">
        <f>IF(A22="","",IF($K$4&lt;&gt;"Pronta","CONFIGURAR",IF(C22=0,"SEM DADOS",IF(Q22&gt;0,"REVISAR",IF(C22&lt;B22,"PARCIAL",IF(AND(C22=B22,K22&lt;F22),"AVALIAR DESCRIÇÕES",IF(C22=B22,"CONCLUÍDO","REVISAR")))))))</f>
        <v/>
      </c>
      <c r="F22" s="72">
        <f>IF(A22="","",COUNTIFS(Registro!$B$2:$B$1201,A22,Registro!$O$2:$O$1201,"OK",Registro!$G$2:$G$1201,"Sim"))</f>
        <v/>
      </c>
      <c r="G22" s="73">
        <f>IF(OR(A22="",C22=0),"",F22/C22)</f>
        <v/>
      </c>
      <c r="H22" s="75">
        <f>IF(OR(E22&lt;&gt;"CONCLUÍDO",$E$9&lt;&gt;"CONCLUÍDO"),"",(G22-$G$9)*100)</f>
        <v/>
      </c>
      <c r="I22" s="72">
        <f>IF(A22="","",COUNTIFS(Registro!$B$2:$B$1201,A22,Registro!$O$2:$O$1201,"OK",Registro!$G$2:$G$1201,"Apareci errado"))</f>
        <v/>
      </c>
      <c r="J22" s="73">
        <f>IF(OR(A22="",K22=0),"",COUNTIFS(Registro!$B$2:$B$1201,A22,Registro!$O$2:$O$1201,"OK",Registro!$G$2:$G$1201,"Sim",Registro!$J$2:$J$1201,"Sim")/K22)</f>
        <v/>
      </c>
      <c r="K22" s="72">
        <f>IF(A22="","",COUNTIFS(Registro!$B$2:$B$1201,A22,Registro!$O$2:$O$1201,"OK",Registro!$G$2:$G$1201,"Sim",Registro!$J$2:$J$1201,"Sim")+COUNTIFS(Registro!$B$2:$B$1201,A22,Registro!$O$2:$O$1201,"OK",Registro!$G$2:$G$1201,"Sim",Registro!$J$2:$J$1201,"Não"))</f>
        <v/>
      </c>
      <c r="L22" s="73">
        <f>IF(OR(A22="",COUNTIFS(Registro!$B$2:$B$1201,A22,Registro!$O$2:$O$1201,"OK",Registro!$D$2:$D$1201,"Identidade")=0),"",COUNTIFS(Registro!$B$2:$B$1201,A22,Registro!$O$2:$O$1201,"OK",Registro!$D$2:$D$1201,"Identidade",Registro!$G$2:$G$1201,"Sim")/COUNTIFS(Registro!$B$2:$B$1201,A22,Registro!$O$2:$O$1201,"OK",Registro!$D$2:$D$1201,"Identidade"))</f>
        <v/>
      </c>
      <c r="M22" s="73">
        <f>IF(OR(A22="",COUNTIFS(Registro!$B$2:$B$1201,A22,Registro!$O$2:$O$1201,"OK",Registro!$D$2:$D$1201,"Descoberta")=0),"",COUNTIFS(Registro!$B$2:$B$1201,A22,Registro!$O$2:$O$1201,"OK",Registro!$D$2:$D$1201,"Descoberta",Registro!$G$2:$G$1201,"Sim")/COUNTIFS(Registro!$B$2:$B$1201,A22,Registro!$O$2:$O$1201,"OK",Registro!$D$2:$D$1201,"Descoberta"))</f>
        <v/>
      </c>
      <c r="N22" s="73">
        <f>IF(OR(A22="",COUNTIFS(Registro!$B$2:$B$1201,A22,Registro!$O$2:$O$1201,"OK",Registro!$D$2:$D$1201,"Comparação e decisão")=0),"",COUNTIFS(Registro!$B$2:$B$1201,A22,Registro!$O$2:$O$1201,"OK",Registro!$D$2:$D$1201,"Comparação e decisão",Registro!$G$2:$G$1201,"Sim")/COUNTIFS(Registro!$B$2:$B$1201,A22,Registro!$O$2:$O$1201,"OK",Registro!$D$2:$D$1201,"Comparação e decisão"))</f>
        <v/>
      </c>
      <c r="O22" s="73">
        <f>IF(OR(A22="",COUNTIFS(Registro!$B$2:$B$1201,A22,Registro!$O$2:$O$1201,"OK",Registro!$D$2:$D$1201,"Autoridade no tema")=0),"",COUNTIFS(Registro!$B$2:$B$1201,A22,Registro!$O$2:$O$1201,"OK",Registro!$D$2:$D$1201,"Autoridade no tema",Registro!$G$2:$G$1201,"Sim")/COUNTIFS(Registro!$B$2:$B$1201,A22,Registro!$O$2:$O$1201,"OK",Registro!$D$2:$D$1201,"Autoridade no tema"))</f>
        <v/>
      </c>
      <c r="P22" s="72">
        <f>IF(A22="","",COUNTIFS('Ações'!$B$2:$B$301,A22))</f>
        <v/>
      </c>
      <c r="Q22" s="72">
        <f>IF(A22="","",COUNTIFS(Registro!$B$2:$B$1201,A22,Registro!$O$2:$O$1201,"DUPLICADO")+COUNTIFS(Registro!$B$2:$B$1201,A22,Registro!$O$2:$O$1201,"INCOMPLETO")+COUNTIFS(Registro!$B$2:$B$1201,A22,Registro!$O$2:$O$1201,"PERGUNTA VAZIA")+COUNTIFS(Registro!$B$2:$B$1201,A22,Registro!$O$2:$O$1201,"FORA DO PLANO")+COUNTIFS(Registro!$B$2:$B$1201,A22,Registro!$O$2:$O$1201,"ID INVÁLIDO"))</f>
        <v/>
      </c>
    </row>
    <row r="23" ht="27" customHeight="1" s="22">
      <c r="A23" s="66">
        <f>IF($D$3="","",DATE(YEAR($D$3),MONTH($D$3)+14,1))</f>
        <v/>
      </c>
      <c r="B23" s="67">
        <f>IF(OR(A23="",$K$4&lt;&gt;"Pronta"),"",$H$4)</f>
        <v/>
      </c>
      <c r="C23" s="67">
        <f>IF(A23="","",COUNTIFS(Registro!$B$2:$B$1201,A23,Registro!$O$2:$O$1201,"OK"))</f>
        <v/>
      </c>
      <c r="D23" s="68">
        <f>IF(OR(B23="",B23=0),"",MIN(C23/B23,1))</f>
        <v/>
      </c>
      <c r="E23" s="69">
        <f>IF(A23="","",IF($K$4&lt;&gt;"Pronta","CONFIGURAR",IF(C23=0,"SEM DADOS",IF(Q23&gt;0,"REVISAR",IF(C23&lt;B23,"PARCIAL",IF(AND(C23=B23,K23&lt;F23),"AVALIAR DESCRIÇÕES",IF(C23=B23,"CONCLUÍDO","REVISAR")))))))</f>
        <v/>
      </c>
      <c r="F23" s="67">
        <f>IF(A23="","",COUNTIFS(Registro!$B$2:$B$1201,A23,Registro!$O$2:$O$1201,"OK",Registro!$G$2:$G$1201,"Sim"))</f>
        <v/>
      </c>
      <c r="G23" s="68">
        <f>IF(OR(A23="",C23=0),"",F23/C23)</f>
        <v/>
      </c>
      <c r="H23" s="70">
        <f>IF(OR(E23&lt;&gt;"CONCLUÍDO",$E$9&lt;&gt;"CONCLUÍDO"),"",(G23-$G$9)*100)</f>
        <v/>
      </c>
      <c r="I23" s="67">
        <f>IF(A23="","",COUNTIFS(Registro!$B$2:$B$1201,A23,Registro!$O$2:$O$1201,"OK",Registro!$G$2:$G$1201,"Apareci errado"))</f>
        <v/>
      </c>
      <c r="J23" s="68">
        <f>IF(OR(A23="",K23=0),"",COUNTIFS(Registro!$B$2:$B$1201,A23,Registro!$O$2:$O$1201,"OK",Registro!$G$2:$G$1201,"Sim",Registro!$J$2:$J$1201,"Sim")/K23)</f>
        <v/>
      </c>
      <c r="K23" s="67">
        <f>IF(A23="","",COUNTIFS(Registro!$B$2:$B$1201,A23,Registro!$O$2:$O$1201,"OK",Registro!$G$2:$G$1201,"Sim",Registro!$J$2:$J$1201,"Sim")+COUNTIFS(Registro!$B$2:$B$1201,A23,Registro!$O$2:$O$1201,"OK",Registro!$G$2:$G$1201,"Sim",Registro!$J$2:$J$1201,"Não"))</f>
        <v/>
      </c>
      <c r="L23" s="68">
        <f>IF(OR(A23="",COUNTIFS(Registro!$B$2:$B$1201,A23,Registro!$O$2:$O$1201,"OK",Registro!$D$2:$D$1201,"Identidade")=0),"",COUNTIFS(Registro!$B$2:$B$1201,A23,Registro!$O$2:$O$1201,"OK",Registro!$D$2:$D$1201,"Identidade",Registro!$G$2:$G$1201,"Sim")/COUNTIFS(Registro!$B$2:$B$1201,A23,Registro!$O$2:$O$1201,"OK",Registro!$D$2:$D$1201,"Identidade"))</f>
        <v/>
      </c>
      <c r="M23" s="68">
        <f>IF(OR(A23="",COUNTIFS(Registro!$B$2:$B$1201,A23,Registro!$O$2:$O$1201,"OK",Registro!$D$2:$D$1201,"Descoberta")=0),"",COUNTIFS(Registro!$B$2:$B$1201,A23,Registro!$O$2:$O$1201,"OK",Registro!$D$2:$D$1201,"Descoberta",Registro!$G$2:$G$1201,"Sim")/COUNTIFS(Registro!$B$2:$B$1201,A23,Registro!$O$2:$O$1201,"OK",Registro!$D$2:$D$1201,"Descoberta"))</f>
        <v/>
      </c>
      <c r="N23" s="68">
        <f>IF(OR(A23="",COUNTIFS(Registro!$B$2:$B$1201,A23,Registro!$O$2:$O$1201,"OK",Registro!$D$2:$D$1201,"Comparação e decisão")=0),"",COUNTIFS(Registro!$B$2:$B$1201,A23,Registro!$O$2:$O$1201,"OK",Registro!$D$2:$D$1201,"Comparação e decisão",Registro!$G$2:$G$1201,"Sim")/COUNTIFS(Registro!$B$2:$B$1201,A23,Registro!$O$2:$O$1201,"OK",Registro!$D$2:$D$1201,"Comparação e decisão"))</f>
        <v/>
      </c>
      <c r="O23" s="68">
        <f>IF(OR(A23="",COUNTIFS(Registro!$B$2:$B$1201,A23,Registro!$O$2:$O$1201,"OK",Registro!$D$2:$D$1201,"Autoridade no tema")=0),"",COUNTIFS(Registro!$B$2:$B$1201,A23,Registro!$O$2:$O$1201,"OK",Registro!$D$2:$D$1201,"Autoridade no tema",Registro!$G$2:$G$1201,"Sim")/COUNTIFS(Registro!$B$2:$B$1201,A23,Registro!$O$2:$O$1201,"OK",Registro!$D$2:$D$1201,"Autoridade no tema"))</f>
        <v/>
      </c>
      <c r="P23" s="67">
        <f>IF(A23="","",COUNTIFS('Ações'!$B$2:$B$301,A23))</f>
        <v/>
      </c>
      <c r="Q23" s="67">
        <f>IF(A23="","",COUNTIFS(Registro!$B$2:$B$1201,A23,Registro!$O$2:$O$1201,"DUPLICADO")+COUNTIFS(Registro!$B$2:$B$1201,A23,Registro!$O$2:$O$1201,"INCOMPLETO")+COUNTIFS(Registro!$B$2:$B$1201,A23,Registro!$O$2:$O$1201,"PERGUNTA VAZIA")+COUNTIFS(Registro!$B$2:$B$1201,A23,Registro!$O$2:$O$1201,"FORA DO PLANO")+COUNTIFS(Registro!$B$2:$B$1201,A23,Registro!$O$2:$O$1201,"ID INVÁLIDO"))</f>
        <v/>
      </c>
    </row>
    <row r="24" ht="27" customHeight="1" s="22">
      <c r="A24" s="71">
        <f>IF($D$3="","",DATE(YEAR($D$3),MONTH($D$3)+15,1))</f>
        <v/>
      </c>
      <c r="B24" s="72">
        <f>IF(OR(A24="",$K$4&lt;&gt;"Pronta"),"",$H$4)</f>
        <v/>
      </c>
      <c r="C24" s="72">
        <f>IF(A24="","",COUNTIFS(Registro!$B$2:$B$1201,A24,Registro!$O$2:$O$1201,"OK"))</f>
        <v/>
      </c>
      <c r="D24" s="73">
        <f>IF(OR(B24="",B24=0),"",MIN(C24/B24,1))</f>
        <v/>
      </c>
      <c r="E24" s="74">
        <f>IF(A24="","",IF($K$4&lt;&gt;"Pronta","CONFIGURAR",IF(C24=0,"SEM DADOS",IF(Q24&gt;0,"REVISAR",IF(C24&lt;B24,"PARCIAL",IF(AND(C24=B24,K24&lt;F24),"AVALIAR DESCRIÇÕES",IF(C24=B24,"CONCLUÍDO","REVISAR")))))))</f>
        <v/>
      </c>
      <c r="F24" s="72">
        <f>IF(A24="","",COUNTIFS(Registro!$B$2:$B$1201,A24,Registro!$O$2:$O$1201,"OK",Registro!$G$2:$G$1201,"Sim"))</f>
        <v/>
      </c>
      <c r="G24" s="73">
        <f>IF(OR(A24="",C24=0),"",F24/C24)</f>
        <v/>
      </c>
      <c r="H24" s="75">
        <f>IF(OR(E24&lt;&gt;"CONCLUÍDO",$E$9&lt;&gt;"CONCLUÍDO"),"",(G24-$G$9)*100)</f>
        <v/>
      </c>
      <c r="I24" s="72">
        <f>IF(A24="","",COUNTIFS(Registro!$B$2:$B$1201,A24,Registro!$O$2:$O$1201,"OK",Registro!$G$2:$G$1201,"Apareci errado"))</f>
        <v/>
      </c>
      <c r="J24" s="73">
        <f>IF(OR(A24="",K24=0),"",COUNTIFS(Registro!$B$2:$B$1201,A24,Registro!$O$2:$O$1201,"OK",Registro!$G$2:$G$1201,"Sim",Registro!$J$2:$J$1201,"Sim")/K24)</f>
        <v/>
      </c>
      <c r="K24" s="72">
        <f>IF(A24="","",COUNTIFS(Registro!$B$2:$B$1201,A24,Registro!$O$2:$O$1201,"OK",Registro!$G$2:$G$1201,"Sim",Registro!$J$2:$J$1201,"Sim")+COUNTIFS(Registro!$B$2:$B$1201,A24,Registro!$O$2:$O$1201,"OK",Registro!$G$2:$G$1201,"Sim",Registro!$J$2:$J$1201,"Não"))</f>
        <v/>
      </c>
      <c r="L24" s="73">
        <f>IF(OR(A24="",COUNTIFS(Registro!$B$2:$B$1201,A24,Registro!$O$2:$O$1201,"OK",Registro!$D$2:$D$1201,"Identidade")=0),"",COUNTIFS(Registro!$B$2:$B$1201,A24,Registro!$O$2:$O$1201,"OK",Registro!$D$2:$D$1201,"Identidade",Registro!$G$2:$G$1201,"Sim")/COUNTIFS(Registro!$B$2:$B$1201,A24,Registro!$O$2:$O$1201,"OK",Registro!$D$2:$D$1201,"Identidade"))</f>
        <v/>
      </c>
      <c r="M24" s="73">
        <f>IF(OR(A24="",COUNTIFS(Registro!$B$2:$B$1201,A24,Registro!$O$2:$O$1201,"OK",Registro!$D$2:$D$1201,"Descoberta")=0),"",COUNTIFS(Registro!$B$2:$B$1201,A24,Registro!$O$2:$O$1201,"OK",Registro!$D$2:$D$1201,"Descoberta",Registro!$G$2:$G$1201,"Sim")/COUNTIFS(Registro!$B$2:$B$1201,A24,Registro!$O$2:$O$1201,"OK",Registro!$D$2:$D$1201,"Descoberta"))</f>
        <v/>
      </c>
      <c r="N24" s="73">
        <f>IF(OR(A24="",COUNTIFS(Registro!$B$2:$B$1201,A24,Registro!$O$2:$O$1201,"OK",Registro!$D$2:$D$1201,"Comparação e decisão")=0),"",COUNTIFS(Registro!$B$2:$B$1201,A24,Registro!$O$2:$O$1201,"OK",Registro!$D$2:$D$1201,"Comparação e decisão",Registro!$G$2:$G$1201,"Sim")/COUNTIFS(Registro!$B$2:$B$1201,A24,Registro!$O$2:$O$1201,"OK",Registro!$D$2:$D$1201,"Comparação e decisão"))</f>
        <v/>
      </c>
      <c r="O24" s="73">
        <f>IF(OR(A24="",COUNTIFS(Registro!$B$2:$B$1201,A24,Registro!$O$2:$O$1201,"OK",Registro!$D$2:$D$1201,"Autoridade no tema")=0),"",COUNTIFS(Registro!$B$2:$B$1201,A24,Registro!$O$2:$O$1201,"OK",Registro!$D$2:$D$1201,"Autoridade no tema",Registro!$G$2:$G$1201,"Sim")/COUNTIFS(Registro!$B$2:$B$1201,A24,Registro!$O$2:$O$1201,"OK",Registro!$D$2:$D$1201,"Autoridade no tema"))</f>
        <v/>
      </c>
      <c r="P24" s="72">
        <f>IF(A24="","",COUNTIFS('Ações'!$B$2:$B$301,A24))</f>
        <v/>
      </c>
      <c r="Q24" s="72">
        <f>IF(A24="","",COUNTIFS(Registro!$B$2:$B$1201,A24,Registro!$O$2:$O$1201,"DUPLICADO")+COUNTIFS(Registro!$B$2:$B$1201,A24,Registro!$O$2:$O$1201,"INCOMPLETO")+COUNTIFS(Registro!$B$2:$B$1201,A24,Registro!$O$2:$O$1201,"PERGUNTA VAZIA")+COUNTIFS(Registro!$B$2:$B$1201,A24,Registro!$O$2:$O$1201,"FORA DO PLANO")+COUNTIFS(Registro!$B$2:$B$1201,A24,Registro!$O$2:$O$1201,"ID INVÁLIDO"))</f>
        <v/>
      </c>
    </row>
    <row r="25" ht="27" customHeight="1" s="22">
      <c r="A25" s="66">
        <f>IF($D$3="","",DATE(YEAR($D$3),MONTH($D$3)+16,1))</f>
        <v/>
      </c>
      <c r="B25" s="67">
        <f>IF(OR(A25="",$K$4&lt;&gt;"Pronta"),"",$H$4)</f>
        <v/>
      </c>
      <c r="C25" s="67">
        <f>IF(A25="","",COUNTIFS(Registro!$B$2:$B$1201,A25,Registro!$O$2:$O$1201,"OK"))</f>
        <v/>
      </c>
      <c r="D25" s="68">
        <f>IF(OR(B25="",B25=0),"",MIN(C25/B25,1))</f>
        <v/>
      </c>
      <c r="E25" s="69">
        <f>IF(A25="","",IF($K$4&lt;&gt;"Pronta","CONFIGURAR",IF(C25=0,"SEM DADOS",IF(Q25&gt;0,"REVISAR",IF(C25&lt;B25,"PARCIAL",IF(AND(C25=B25,K25&lt;F25),"AVALIAR DESCRIÇÕES",IF(C25=B25,"CONCLUÍDO","REVISAR")))))))</f>
        <v/>
      </c>
      <c r="F25" s="67">
        <f>IF(A25="","",COUNTIFS(Registro!$B$2:$B$1201,A25,Registro!$O$2:$O$1201,"OK",Registro!$G$2:$G$1201,"Sim"))</f>
        <v/>
      </c>
      <c r="G25" s="68">
        <f>IF(OR(A25="",C25=0),"",F25/C25)</f>
        <v/>
      </c>
      <c r="H25" s="70">
        <f>IF(OR(E25&lt;&gt;"CONCLUÍDO",$E$9&lt;&gt;"CONCLUÍDO"),"",(G25-$G$9)*100)</f>
        <v/>
      </c>
      <c r="I25" s="67">
        <f>IF(A25="","",COUNTIFS(Registro!$B$2:$B$1201,A25,Registro!$O$2:$O$1201,"OK",Registro!$G$2:$G$1201,"Apareci errado"))</f>
        <v/>
      </c>
      <c r="J25" s="68">
        <f>IF(OR(A25="",K25=0),"",COUNTIFS(Registro!$B$2:$B$1201,A25,Registro!$O$2:$O$1201,"OK",Registro!$G$2:$G$1201,"Sim",Registro!$J$2:$J$1201,"Sim")/K25)</f>
        <v/>
      </c>
      <c r="K25" s="67">
        <f>IF(A25="","",COUNTIFS(Registro!$B$2:$B$1201,A25,Registro!$O$2:$O$1201,"OK",Registro!$G$2:$G$1201,"Sim",Registro!$J$2:$J$1201,"Sim")+COUNTIFS(Registro!$B$2:$B$1201,A25,Registro!$O$2:$O$1201,"OK",Registro!$G$2:$G$1201,"Sim",Registro!$J$2:$J$1201,"Não"))</f>
        <v/>
      </c>
      <c r="L25" s="68">
        <f>IF(OR(A25="",COUNTIFS(Registro!$B$2:$B$1201,A25,Registro!$O$2:$O$1201,"OK",Registro!$D$2:$D$1201,"Identidade")=0),"",COUNTIFS(Registro!$B$2:$B$1201,A25,Registro!$O$2:$O$1201,"OK",Registro!$D$2:$D$1201,"Identidade",Registro!$G$2:$G$1201,"Sim")/COUNTIFS(Registro!$B$2:$B$1201,A25,Registro!$O$2:$O$1201,"OK",Registro!$D$2:$D$1201,"Identidade"))</f>
        <v/>
      </c>
      <c r="M25" s="68">
        <f>IF(OR(A25="",COUNTIFS(Registro!$B$2:$B$1201,A25,Registro!$O$2:$O$1201,"OK",Registro!$D$2:$D$1201,"Descoberta")=0),"",COUNTIFS(Registro!$B$2:$B$1201,A25,Registro!$O$2:$O$1201,"OK",Registro!$D$2:$D$1201,"Descoberta",Registro!$G$2:$G$1201,"Sim")/COUNTIFS(Registro!$B$2:$B$1201,A25,Registro!$O$2:$O$1201,"OK",Registro!$D$2:$D$1201,"Descoberta"))</f>
        <v/>
      </c>
      <c r="N25" s="68">
        <f>IF(OR(A25="",COUNTIFS(Registro!$B$2:$B$1201,A25,Registro!$O$2:$O$1201,"OK",Registro!$D$2:$D$1201,"Comparação e decisão")=0),"",COUNTIFS(Registro!$B$2:$B$1201,A25,Registro!$O$2:$O$1201,"OK",Registro!$D$2:$D$1201,"Comparação e decisão",Registro!$G$2:$G$1201,"Sim")/COUNTIFS(Registro!$B$2:$B$1201,A25,Registro!$O$2:$O$1201,"OK",Registro!$D$2:$D$1201,"Comparação e decisão"))</f>
        <v/>
      </c>
      <c r="O25" s="68">
        <f>IF(OR(A25="",COUNTIFS(Registro!$B$2:$B$1201,A25,Registro!$O$2:$O$1201,"OK",Registro!$D$2:$D$1201,"Autoridade no tema")=0),"",COUNTIFS(Registro!$B$2:$B$1201,A25,Registro!$O$2:$O$1201,"OK",Registro!$D$2:$D$1201,"Autoridade no tema",Registro!$G$2:$G$1201,"Sim")/COUNTIFS(Registro!$B$2:$B$1201,A25,Registro!$O$2:$O$1201,"OK",Registro!$D$2:$D$1201,"Autoridade no tema"))</f>
        <v/>
      </c>
      <c r="P25" s="67">
        <f>IF(A25="","",COUNTIFS('Ações'!$B$2:$B$301,A25))</f>
        <v/>
      </c>
      <c r="Q25" s="67">
        <f>IF(A25="","",COUNTIFS(Registro!$B$2:$B$1201,A25,Registro!$O$2:$O$1201,"DUPLICADO")+COUNTIFS(Registro!$B$2:$B$1201,A25,Registro!$O$2:$O$1201,"INCOMPLETO")+COUNTIFS(Registro!$B$2:$B$1201,A25,Registro!$O$2:$O$1201,"PERGUNTA VAZIA")+COUNTIFS(Registro!$B$2:$B$1201,A25,Registro!$O$2:$O$1201,"FORA DO PLANO")+COUNTIFS(Registro!$B$2:$B$1201,A25,Registro!$O$2:$O$1201,"ID INVÁLIDO"))</f>
        <v/>
      </c>
    </row>
    <row r="26" ht="27" customHeight="1" s="22">
      <c r="A26" s="71">
        <f>IF($D$3="","",DATE(YEAR($D$3),MONTH($D$3)+17,1))</f>
        <v/>
      </c>
      <c r="B26" s="72">
        <f>IF(OR(A26="",$K$4&lt;&gt;"Pronta"),"",$H$4)</f>
        <v/>
      </c>
      <c r="C26" s="72">
        <f>IF(A26="","",COUNTIFS(Registro!$B$2:$B$1201,A26,Registro!$O$2:$O$1201,"OK"))</f>
        <v/>
      </c>
      <c r="D26" s="73">
        <f>IF(OR(B26="",B26=0),"",MIN(C26/B26,1))</f>
        <v/>
      </c>
      <c r="E26" s="74">
        <f>IF(A26="","",IF($K$4&lt;&gt;"Pronta","CONFIGURAR",IF(C26=0,"SEM DADOS",IF(Q26&gt;0,"REVISAR",IF(C26&lt;B26,"PARCIAL",IF(AND(C26=B26,K26&lt;F26),"AVALIAR DESCRIÇÕES",IF(C26=B26,"CONCLUÍDO","REVISAR")))))))</f>
        <v/>
      </c>
      <c r="F26" s="72">
        <f>IF(A26="","",COUNTIFS(Registro!$B$2:$B$1201,A26,Registro!$O$2:$O$1201,"OK",Registro!$G$2:$G$1201,"Sim"))</f>
        <v/>
      </c>
      <c r="G26" s="73">
        <f>IF(OR(A26="",C26=0),"",F26/C26)</f>
        <v/>
      </c>
      <c r="H26" s="75">
        <f>IF(OR(E26&lt;&gt;"CONCLUÍDO",$E$9&lt;&gt;"CONCLUÍDO"),"",(G26-$G$9)*100)</f>
        <v/>
      </c>
      <c r="I26" s="72">
        <f>IF(A26="","",COUNTIFS(Registro!$B$2:$B$1201,A26,Registro!$O$2:$O$1201,"OK",Registro!$G$2:$G$1201,"Apareci errado"))</f>
        <v/>
      </c>
      <c r="J26" s="73">
        <f>IF(OR(A26="",K26=0),"",COUNTIFS(Registro!$B$2:$B$1201,A26,Registro!$O$2:$O$1201,"OK",Registro!$G$2:$G$1201,"Sim",Registro!$J$2:$J$1201,"Sim")/K26)</f>
        <v/>
      </c>
      <c r="K26" s="72">
        <f>IF(A26="","",COUNTIFS(Registro!$B$2:$B$1201,A26,Registro!$O$2:$O$1201,"OK",Registro!$G$2:$G$1201,"Sim",Registro!$J$2:$J$1201,"Sim")+COUNTIFS(Registro!$B$2:$B$1201,A26,Registro!$O$2:$O$1201,"OK",Registro!$G$2:$G$1201,"Sim",Registro!$J$2:$J$1201,"Não"))</f>
        <v/>
      </c>
      <c r="L26" s="73">
        <f>IF(OR(A26="",COUNTIFS(Registro!$B$2:$B$1201,A26,Registro!$O$2:$O$1201,"OK",Registro!$D$2:$D$1201,"Identidade")=0),"",COUNTIFS(Registro!$B$2:$B$1201,A26,Registro!$O$2:$O$1201,"OK",Registro!$D$2:$D$1201,"Identidade",Registro!$G$2:$G$1201,"Sim")/COUNTIFS(Registro!$B$2:$B$1201,A26,Registro!$O$2:$O$1201,"OK",Registro!$D$2:$D$1201,"Identidade"))</f>
        <v/>
      </c>
      <c r="M26" s="73">
        <f>IF(OR(A26="",COUNTIFS(Registro!$B$2:$B$1201,A26,Registro!$O$2:$O$1201,"OK",Registro!$D$2:$D$1201,"Descoberta")=0),"",COUNTIFS(Registro!$B$2:$B$1201,A26,Registro!$O$2:$O$1201,"OK",Registro!$D$2:$D$1201,"Descoberta",Registro!$G$2:$G$1201,"Sim")/COUNTIFS(Registro!$B$2:$B$1201,A26,Registro!$O$2:$O$1201,"OK",Registro!$D$2:$D$1201,"Descoberta"))</f>
        <v/>
      </c>
      <c r="N26" s="73">
        <f>IF(OR(A26="",COUNTIFS(Registro!$B$2:$B$1201,A26,Registro!$O$2:$O$1201,"OK",Registro!$D$2:$D$1201,"Comparação e decisão")=0),"",COUNTIFS(Registro!$B$2:$B$1201,A26,Registro!$O$2:$O$1201,"OK",Registro!$D$2:$D$1201,"Comparação e decisão",Registro!$G$2:$G$1201,"Sim")/COUNTIFS(Registro!$B$2:$B$1201,A26,Registro!$O$2:$O$1201,"OK",Registro!$D$2:$D$1201,"Comparação e decisão"))</f>
        <v/>
      </c>
      <c r="O26" s="73">
        <f>IF(OR(A26="",COUNTIFS(Registro!$B$2:$B$1201,A26,Registro!$O$2:$O$1201,"OK",Registro!$D$2:$D$1201,"Autoridade no tema")=0),"",COUNTIFS(Registro!$B$2:$B$1201,A26,Registro!$O$2:$O$1201,"OK",Registro!$D$2:$D$1201,"Autoridade no tema",Registro!$G$2:$G$1201,"Sim")/COUNTIFS(Registro!$B$2:$B$1201,A26,Registro!$O$2:$O$1201,"OK",Registro!$D$2:$D$1201,"Autoridade no tema"))</f>
        <v/>
      </c>
      <c r="P26" s="72">
        <f>IF(A26="","",COUNTIFS('Ações'!$B$2:$B$301,A26))</f>
        <v/>
      </c>
      <c r="Q26" s="72">
        <f>IF(A26="","",COUNTIFS(Registro!$B$2:$B$1201,A26,Registro!$O$2:$O$1201,"DUPLICADO")+COUNTIFS(Registro!$B$2:$B$1201,A26,Registro!$O$2:$O$1201,"INCOMPLETO")+COUNTIFS(Registro!$B$2:$B$1201,A26,Registro!$O$2:$O$1201,"PERGUNTA VAZIA")+COUNTIFS(Registro!$B$2:$B$1201,A26,Registro!$O$2:$O$1201,"FORA DO PLANO")+COUNTIFS(Registro!$B$2:$B$1201,A26,Registro!$O$2:$O$1201,"ID INVÁLIDO"))</f>
        <v/>
      </c>
    </row>
    <row r="27" ht="27" customHeight="1" s="22">
      <c r="A27" s="66">
        <f>IF($D$3="","",DATE(YEAR($D$3),MONTH($D$3)+18,1))</f>
        <v/>
      </c>
      <c r="B27" s="67">
        <f>IF(OR(A27="",$K$4&lt;&gt;"Pronta"),"",$H$4)</f>
        <v/>
      </c>
      <c r="C27" s="67">
        <f>IF(A27="","",COUNTIFS(Registro!$B$2:$B$1201,A27,Registro!$O$2:$O$1201,"OK"))</f>
        <v/>
      </c>
      <c r="D27" s="68">
        <f>IF(OR(B27="",B27=0),"",MIN(C27/B27,1))</f>
        <v/>
      </c>
      <c r="E27" s="69">
        <f>IF(A27="","",IF($K$4&lt;&gt;"Pronta","CONFIGURAR",IF(C27=0,"SEM DADOS",IF(Q27&gt;0,"REVISAR",IF(C27&lt;B27,"PARCIAL",IF(AND(C27=B27,K27&lt;F27),"AVALIAR DESCRIÇÕES",IF(C27=B27,"CONCLUÍDO","REVISAR")))))))</f>
        <v/>
      </c>
      <c r="F27" s="67">
        <f>IF(A27="","",COUNTIFS(Registro!$B$2:$B$1201,A27,Registro!$O$2:$O$1201,"OK",Registro!$G$2:$G$1201,"Sim"))</f>
        <v/>
      </c>
      <c r="G27" s="68">
        <f>IF(OR(A27="",C27=0),"",F27/C27)</f>
        <v/>
      </c>
      <c r="H27" s="70">
        <f>IF(OR(E27&lt;&gt;"CONCLUÍDO",$E$9&lt;&gt;"CONCLUÍDO"),"",(G27-$G$9)*100)</f>
        <v/>
      </c>
      <c r="I27" s="67">
        <f>IF(A27="","",COUNTIFS(Registro!$B$2:$B$1201,A27,Registro!$O$2:$O$1201,"OK",Registro!$G$2:$G$1201,"Apareci errado"))</f>
        <v/>
      </c>
      <c r="J27" s="68">
        <f>IF(OR(A27="",K27=0),"",COUNTIFS(Registro!$B$2:$B$1201,A27,Registro!$O$2:$O$1201,"OK",Registro!$G$2:$G$1201,"Sim",Registro!$J$2:$J$1201,"Sim")/K27)</f>
        <v/>
      </c>
      <c r="K27" s="67">
        <f>IF(A27="","",COUNTIFS(Registro!$B$2:$B$1201,A27,Registro!$O$2:$O$1201,"OK",Registro!$G$2:$G$1201,"Sim",Registro!$J$2:$J$1201,"Sim")+COUNTIFS(Registro!$B$2:$B$1201,A27,Registro!$O$2:$O$1201,"OK",Registro!$G$2:$G$1201,"Sim",Registro!$J$2:$J$1201,"Não"))</f>
        <v/>
      </c>
      <c r="L27" s="68">
        <f>IF(OR(A27="",COUNTIFS(Registro!$B$2:$B$1201,A27,Registro!$O$2:$O$1201,"OK",Registro!$D$2:$D$1201,"Identidade")=0),"",COUNTIFS(Registro!$B$2:$B$1201,A27,Registro!$O$2:$O$1201,"OK",Registro!$D$2:$D$1201,"Identidade",Registro!$G$2:$G$1201,"Sim")/COUNTIFS(Registro!$B$2:$B$1201,A27,Registro!$O$2:$O$1201,"OK",Registro!$D$2:$D$1201,"Identidade"))</f>
        <v/>
      </c>
      <c r="M27" s="68">
        <f>IF(OR(A27="",COUNTIFS(Registro!$B$2:$B$1201,A27,Registro!$O$2:$O$1201,"OK",Registro!$D$2:$D$1201,"Descoberta")=0),"",COUNTIFS(Registro!$B$2:$B$1201,A27,Registro!$O$2:$O$1201,"OK",Registro!$D$2:$D$1201,"Descoberta",Registro!$G$2:$G$1201,"Sim")/COUNTIFS(Registro!$B$2:$B$1201,A27,Registro!$O$2:$O$1201,"OK",Registro!$D$2:$D$1201,"Descoberta"))</f>
        <v/>
      </c>
      <c r="N27" s="68">
        <f>IF(OR(A27="",COUNTIFS(Registro!$B$2:$B$1201,A27,Registro!$O$2:$O$1201,"OK",Registro!$D$2:$D$1201,"Comparação e decisão")=0),"",COUNTIFS(Registro!$B$2:$B$1201,A27,Registro!$O$2:$O$1201,"OK",Registro!$D$2:$D$1201,"Comparação e decisão",Registro!$G$2:$G$1201,"Sim")/COUNTIFS(Registro!$B$2:$B$1201,A27,Registro!$O$2:$O$1201,"OK",Registro!$D$2:$D$1201,"Comparação e decisão"))</f>
        <v/>
      </c>
      <c r="O27" s="68">
        <f>IF(OR(A27="",COUNTIFS(Registro!$B$2:$B$1201,A27,Registro!$O$2:$O$1201,"OK",Registro!$D$2:$D$1201,"Autoridade no tema")=0),"",COUNTIFS(Registro!$B$2:$B$1201,A27,Registro!$O$2:$O$1201,"OK",Registro!$D$2:$D$1201,"Autoridade no tema",Registro!$G$2:$G$1201,"Sim")/COUNTIFS(Registro!$B$2:$B$1201,A27,Registro!$O$2:$O$1201,"OK",Registro!$D$2:$D$1201,"Autoridade no tema"))</f>
        <v/>
      </c>
      <c r="P27" s="67">
        <f>IF(A27="","",COUNTIFS('Ações'!$B$2:$B$301,A27))</f>
        <v/>
      </c>
      <c r="Q27" s="67">
        <f>IF(A27="","",COUNTIFS(Registro!$B$2:$B$1201,A27,Registro!$O$2:$O$1201,"DUPLICADO")+COUNTIFS(Registro!$B$2:$B$1201,A27,Registro!$O$2:$O$1201,"INCOMPLETO")+COUNTIFS(Registro!$B$2:$B$1201,A27,Registro!$O$2:$O$1201,"PERGUNTA VAZIA")+COUNTIFS(Registro!$B$2:$B$1201,A27,Registro!$O$2:$O$1201,"FORA DO PLANO")+COUNTIFS(Registro!$B$2:$B$1201,A27,Registro!$O$2:$O$1201,"ID INVÁLIDO"))</f>
        <v/>
      </c>
    </row>
    <row r="28" ht="27" customHeight="1" s="22">
      <c r="A28" s="71">
        <f>IF($D$3="","",DATE(YEAR($D$3),MONTH($D$3)+19,1))</f>
        <v/>
      </c>
      <c r="B28" s="72">
        <f>IF(OR(A28="",$K$4&lt;&gt;"Pronta"),"",$H$4)</f>
        <v/>
      </c>
      <c r="C28" s="72">
        <f>IF(A28="","",COUNTIFS(Registro!$B$2:$B$1201,A28,Registro!$O$2:$O$1201,"OK"))</f>
        <v/>
      </c>
      <c r="D28" s="73">
        <f>IF(OR(B28="",B28=0),"",MIN(C28/B28,1))</f>
        <v/>
      </c>
      <c r="E28" s="74">
        <f>IF(A28="","",IF($K$4&lt;&gt;"Pronta","CONFIGURAR",IF(C28=0,"SEM DADOS",IF(Q28&gt;0,"REVISAR",IF(C28&lt;B28,"PARCIAL",IF(AND(C28=B28,K28&lt;F28),"AVALIAR DESCRIÇÕES",IF(C28=B28,"CONCLUÍDO","REVISAR")))))))</f>
        <v/>
      </c>
      <c r="F28" s="72">
        <f>IF(A28="","",COUNTIFS(Registro!$B$2:$B$1201,A28,Registro!$O$2:$O$1201,"OK",Registro!$G$2:$G$1201,"Sim"))</f>
        <v/>
      </c>
      <c r="G28" s="73">
        <f>IF(OR(A28="",C28=0),"",F28/C28)</f>
        <v/>
      </c>
      <c r="H28" s="75">
        <f>IF(OR(E28&lt;&gt;"CONCLUÍDO",$E$9&lt;&gt;"CONCLUÍDO"),"",(G28-$G$9)*100)</f>
        <v/>
      </c>
      <c r="I28" s="72">
        <f>IF(A28="","",COUNTIFS(Registro!$B$2:$B$1201,A28,Registro!$O$2:$O$1201,"OK",Registro!$G$2:$G$1201,"Apareci errado"))</f>
        <v/>
      </c>
      <c r="J28" s="73">
        <f>IF(OR(A28="",K28=0),"",COUNTIFS(Registro!$B$2:$B$1201,A28,Registro!$O$2:$O$1201,"OK",Registro!$G$2:$G$1201,"Sim",Registro!$J$2:$J$1201,"Sim")/K28)</f>
        <v/>
      </c>
      <c r="K28" s="72">
        <f>IF(A28="","",COUNTIFS(Registro!$B$2:$B$1201,A28,Registro!$O$2:$O$1201,"OK",Registro!$G$2:$G$1201,"Sim",Registro!$J$2:$J$1201,"Sim")+COUNTIFS(Registro!$B$2:$B$1201,A28,Registro!$O$2:$O$1201,"OK",Registro!$G$2:$G$1201,"Sim",Registro!$J$2:$J$1201,"Não"))</f>
        <v/>
      </c>
      <c r="L28" s="73">
        <f>IF(OR(A28="",COUNTIFS(Registro!$B$2:$B$1201,A28,Registro!$O$2:$O$1201,"OK",Registro!$D$2:$D$1201,"Identidade")=0),"",COUNTIFS(Registro!$B$2:$B$1201,A28,Registro!$O$2:$O$1201,"OK",Registro!$D$2:$D$1201,"Identidade",Registro!$G$2:$G$1201,"Sim")/COUNTIFS(Registro!$B$2:$B$1201,A28,Registro!$O$2:$O$1201,"OK",Registro!$D$2:$D$1201,"Identidade"))</f>
        <v/>
      </c>
      <c r="M28" s="73">
        <f>IF(OR(A28="",COUNTIFS(Registro!$B$2:$B$1201,A28,Registro!$O$2:$O$1201,"OK",Registro!$D$2:$D$1201,"Descoberta")=0),"",COUNTIFS(Registro!$B$2:$B$1201,A28,Registro!$O$2:$O$1201,"OK",Registro!$D$2:$D$1201,"Descoberta",Registro!$G$2:$G$1201,"Sim")/COUNTIFS(Registro!$B$2:$B$1201,A28,Registro!$O$2:$O$1201,"OK",Registro!$D$2:$D$1201,"Descoberta"))</f>
        <v/>
      </c>
      <c r="N28" s="73">
        <f>IF(OR(A28="",COUNTIFS(Registro!$B$2:$B$1201,A28,Registro!$O$2:$O$1201,"OK",Registro!$D$2:$D$1201,"Comparação e decisão")=0),"",COUNTIFS(Registro!$B$2:$B$1201,A28,Registro!$O$2:$O$1201,"OK",Registro!$D$2:$D$1201,"Comparação e decisão",Registro!$G$2:$G$1201,"Sim")/COUNTIFS(Registro!$B$2:$B$1201,A28,Registro!$O$2:$O$1201,"OK",Registro!$D$2:$D$1201,"Comparação e decisão"))</f>
        <v/>
      </c>
      <c r="O28" s="73">
        <f>IF(OR(A28="",COUNTIFS(Registro!$B$2:$B$1201,A28,Registro!$O$2:$O$1201,"OK",Registro!$D$2:$D$1201,"Autoridade no tema")=0),"",COUNTIFS(Registro!$B$2:$B$1201,A28,Registro!$O$2:$O$1201,"OK",Registro!$D$2:$D$1201,"Autoridade no tema",Registro!$G$2:$G$1201,"Sim")/COUNTIFS(Registro!$B$2:$B$1201,A28,Registro!$O$2:$O$1201,"OK",Registro!$D$2:$D$1201,"Autoridade no tema"))</f>
        <v/>
      </c>
      <c r="P28" s="72">
        <f>IF(A28="","",COUNTIFS('Ações'!$B$2:$B$301,A28))</f>
        <v/>
      </c>
      <c r="Q28" s="72">
        <f>IF(A28="","",COUNTIFS(Registro!$B$2:$B$1201,A28,Registro!$O$2:$O$1201,"DUPLICADO")+COUNTIFS(Registro!$B$2:$B$1201,A28,Registro!$O$2:$O$1201,"INCOMPLETO")+COUNTIFS(Registro!$B$2:$B$1201,A28,Registro!$O$2:$O$1201,"PERGUNTA VAZIA")+COUNTIFS(Registro!$B$2:$B$1201,A28,Registro!$O$2:$O$1201,"FORA DO PLANO")+COUNTIFS(Registro!$B$2:$B$1201,A28,Registro!$O$2:$O$1201,"ID INVÁLIDO"))</f>
        <v/>
      </c>
    </row>
    <row r="29" ht="27" customHeight="1" s="22">
      <c r="A29" s="66">
        <f>IF($D$3="","",DATE(YEAR($D$3),MONTH($D$3)+20,1))</f>
        <v/>
      </c>
      <c r="B29" s="67">
        <f>IF(OR(A29="",$K$4&lt;&gt;"Pronta"),"",$H$4)</f>
        <v/>
      </c>
      <c r="C29" s="67">
        <f>IF(A29="","",COUNTIFS(Registro!$B$2:$B$1201,A29,Registro!$O$2:$O$1201,"OK"))</f>
        <v/>
      </c>
      <c r="D29" s="68">
        <f>IF(OR(B29="",B29=0),"",MIN(C29/B29,1))</f>
        <v/>
      </c>
      <c r="E29" s="69">
        <f>IF(A29="","",IF($K$4&lt;&gt;"Pronta","CONFIGURAR",IF(C29=0,"SEM DADOS",IF(Q29&gt;0,"REVISAR",IF(C29&lt;B29,"PARCIAL",IF(AND(C29=B29,K29&lt;F29),"AVALIAR DESCRIÇÕES",IF(C29=B29,"CONCLUÍDO","REVISAR")))))))</f>
        <v/>
      </c>
      <c r="F29" s="67">
        <f>IF(A29="","",COUNTIFS(Registro!$B$2:$B$1201,A29,Registro!$O$2:$O$1201,"OK",Registro!$G$2:$G$1201,"Sim"))</f>
        <v/>
      </c>
      <c r="G29" s="68">
        <f>IF(OR(A29="",C29=0),"",F29/C29)</f>
        <v/>
      </c>
      <c r="H29" s="70">
        <f>IF(OR(E29&lt;&gt;"CONCLUÍDO",$E$9&lt;&gt;"CONCLUÍDO"),"",(G29-$G$9)*100)</f>
        <v/>
      </c>
      <c r="I29" s="67">
        <f>IF(A29="","",COUNTIFS(Registro!$B$2:$B$1201,A29,Registro!$O$2:$O$1201,"OK",Registro!$G$2:$G$1201,"Apareci errado"))</f>
        <v/>
      </c>
      <c r="J29" s="68">
        <f>IF(OR(A29="",K29=0),"",COUNTIFS(Registro!$B$2:$B$1201,A29,Registro!$O$2:$O$1201,"OK",Registro!$G$2:$G$1201,"Sim",Registro!$J$2:$J$1201,"Sim")/K29)</f>
        <v/>
      </c>
      <c r="K29" s="67">
        <f>IF(A29="","",COUNTIFS(Registro!$B$2:$B$1201,A29,Registro!$O$2:$O$1201,"OK",Registro!$G$2:$G$1201,"Sim",Registro!$J$2:$J$1201,"Sim")+COUNTIFS(Registro!$B$2:$B$1201,A29,Registro!$O$2:$O$1201,"OK",Registro!$G$2:$G$1201,"Sim",Registro!$J$2:$J$1201,"Não"))</f>
        <v/>
      </c>
      <c r="L29" s="68">
        <f>IF(OR(A29="",COUNTIFS(Registro!$B$2:$B$1201,A29,Registro!$O$2:$O$1201,"OK",Registro!$D$2:$D$1201,"Identidade")=0),"",COUNTIFS(Registro!$B$2:$B$1201,A29,Registro!$O$2:$O$1201,"OK",Registro!$D$2:$D$1201,"Identidade",Registro!$G$2:$G$1201,"Sim")/COUNTIFS(Registro!$B$2:$B$1201,A29,Registro!$O$2:$O$1201,"OK",Registro!$D$2:$D$1201,"Identidade"))</f>
        <v/>
      </c>
      <c r="M29" s="68">
        <f>IF(OR(A29="",COUNTIFS(Registro!$B$2:$B$1201,A29,Registro!$O$2:$O$1201,"OK",Registro!$D$2:$D$1201,"Descoberta")=0),"",COUNTIFS(Registro!$B$2:$B$1201,A29,Registro!$O$2:$O$1201,"OK",Registro!$D$2:$D$1201,"Descoberta",Registro!$G$2:$G$1201,"Sim")/COUNTIFS(Registro!$B$2:$B$1201,A29,Registro!$O$2:$O$1201,"OK",Registro!$D$2:$D$1201,"Descoberta"))</f>
        <v/>
      </c>
      <c r="N29" s="68">
        <f>IF(OR(A29="",COUNTIFS(Registro!$B$2:$B$1201,A29,Registro!$O$2:$O$1201,"OK",Registro!$D$2:$D$1201,"Comparação e decisão")=0),"",COUNTIFS(Registro!$B$2:$B$1201,A29,Registro!$O$2:$O$1201,"OK",Registro!$D$2:$D$1201,"Comparação e decisão",Registro!$G$2:$G$1201,"Sim")/COUNTIFS(Registro!$B$2:$B$1201,A29,Registro!$O$2:$O$1201,"OK",Registro!$D$2:$D$1201,"Comparação e decisão"))</f>
        <v/>
      </c>
      <c r="O29" s="68">
        <f>IF(OR(A29="",COUNTIFS(Registro!$B$2:$B$1201,A29,Registro!$O$2:$O$1201,"OK",Registro!$D$2:$D$1201,"Autoridade no tema")=0),"",COUNTIFS(Registro!$B$2:$B$1201,A29,Registro!$O$2:$O$1201,"OK",Registro!$D$2:$D$1201,"Autoridade no tema",Registro!$G$2:$G$1201,"Sim")/COUNTIFS(Registro!$B$2:$B$1201,A29,Registro!$O$2:$O$1201,"OK",Registro!$D$2:$D$1201,"Autoridade no tema"))</f>
        <v/>
      </c>
      <c r="P29" s="67">
        <f>IF(A29="","",COUNTIFS('Ações'!$B$2:$B$301,A29))</f>
        <v/>
      </c>
      <c r="Q29" s="67">
        <f>IF(A29="","",COUNTIFS(Registro!$B$2:$B$1201,A29,Registro!$O$2:$O$1201,"DUPLICADO")+COUNTIFS(Registro!$B$2:$B$1201,A29,Registro!$O$2:$O$1201,"INCOMPLETO")+COUNTIFS(Registro!$B$2:$B$1201,A29,Registro!$O$2:$O$1201,"PERGUNTA VAZIA")+COUNTIFS(Registro!$B$2:$B$1201,A29,Registro!$O$2:$O$1201,"FORA DO PLANO")+COUNTIFS(Registro!$B$2:$B$1201,A29,Registro!$O$2:$O$1201,"ID INVÁLIDO"))</f>
        <v/>
      </c>
    </row>
    <row r="30" ht="27" customHeight="1" s="22">
      <c r="A30" s="71">
        <f>IF($D$3="","",DATE(YEAR($D$3),MONTH($D$3)+21,1))</f>
        <v/>
      </c>
      <c r="B30" s="72">
        <f>IF(OR(A30="",$K$4&lt;&gt;"Pronta"),"",$H$4)</f>
        <v/>
      </c>
      <c r="C30" s="72">
        <f>IF(A30="","",COUNTIFS(Registro!$B$2:$B$1201,A30,Registro!$O$2:$O$1201,"OK"))</f>
        <v/>
      </c>
      <c r="D30" s="73">
        <f>IF(OR(B30="",B30=0),"",MIN(C30/B30,1))</f>
        <v/>
      </c>
      <c r="E30" s="74">
        <f>IF(A30="","",IF($K$4&lt;&gt;"Pronta","CONFIGURAR",IF(C30=0,"SEM DADOS",IF(Q30&gt;0,"REVISAR",IF(C30&lt;B30,"PARCIAL",IF(AND(C30=B30,K30&lt;F30),"AVALIAR DESCRIÇÕES",IF(C30=B30,"CONCLUÍDO","REVISAR")))))))</f>
        <v/>
      </c>
      <c r="F30" s="72">
        <f>IF(A30="","",COUNTIFS(Registro!$B$2:$B$1201,A30,Registro!$O$2:$O$1201,"OK",Registro!$G$2:$G$1201,"Sim"))</f>
        <v/>
      </c>
      <c r="G30" s="73">
        <f>IF(OR(A30="",C30=0),"",F30/C30)</f>
        <v/>
      </c>
      <c r="H30" s="75">
        <f>IF(OR(E30&lt;&gt;"CONCLUÍDO",$E$9&lt;&gt;"CONCLUÍDO"),"",(G30-$G$9)*100)</f>
        <v/>
      </c>
      <c r="I30" s="72">
        <f>IF(A30="","",COUNTIFS(Registro!$B$2:$B$1201,A30,Registro!$O$2:$O$1201,"OK",Registro!$G$2:$G$1201,"Apareci errado"))</f>
        <v/>
      </c>
      <c r="J30" s="73">
        <f>IF(OR(A30="",K30=0),"",COUNTIFS(Registro!$B$2:$B$1201,A30,Registro!$O$2:$O$1201,"OK",Registro!$G$2:$G$1201,"Sim",Registro!$J$2:$J$1201,"Sim")/K30)</f>
        <v/>
      </c>
      <c r="K30" s="72">
        <f>IF(A30="","",COUNTIFS(Registro!$B$2:$B$1201,A30,Registro!$O$2:$O$1201,"OK",Registro!$G$2:$G$1201,"Sim",Registro!$J$2:$J$1201,"Sim")+COUNTIFS(Registro!$B$2:$B$1201,A30,Registro!$O$2:$O$1201,"OK",Registro!$G$2:$G$1201,"Sim",Registro!$J$2:$J$1201,"Não"))</f>
        <v/>
      </c>
      <c r="L30" s="73">
        <f>IF(OR(A30="",COUNTIFS(Registro!$B$2:$B$1201,A30,Registro!$O$2:$O$1201,"OK",Registro!$D$2:$D$1201,"Identidade")=0),"",COUNTIFS(Registro!$B$2:$B$1201,A30,Registro!$O$2:$O$1201,"OK",Registro!$D$2:$D$1201,"Identidade",Registro!$G$2:$G$1201,"Sim")/COUNTIFS(Registro!$B$2:$B$1201,A30,Registro!$O$2:$O$1201,"OK",Registro!$D$2:$D$1201,"Identidade"))</f>
        <v/>
      </c>
      <c r="M30" s="73">
        <f>IF(OR(A30="",COUNTIFS(Registro!$B$2:$B$1201,A30,Registro!$O$2:$O$1201,"OK",Registro!$D$2:$D$1201,"Descoberta")=0),"",COUNTIFS(Registro!$B$2:$B$1201,A30,Registro!$O$2:$O$1201,"OK",Registro!$D$2:$D$1201,"Descoberta",Registro!$G$2:$G$1201,"Sim")/COUNTIFS(Registro!$B$2:$B$1201,A30,Registro!$O$2:$O$1201,"OK",Registro!$D$2:$D$1201,"Descoberta"))</f>
        <v/>
      </c>
      <c r="N30" s="73">
        <f>IF(OR(A30="",COUNTIFS(Registro!$B$2:$B$1201,A30,Registro!$O$2:$O$1201,"OK",Registro!$D$2:$D$1201,"Comparação e decisão")=0),"",COUNTIFS(Registro!$B$2:$B$1201,A30,Registro!$O$2:$O$1201,"OK",Registro!$D$2:$D$1201,"Comparação e decisão",Registro!$G$2:$G$1201,"Sim")/COUNTIFS(Registro!$B$2:$B$1201,A30,Registro!$O$2:$O$1201,"OK",Registro!$D$2:$D$1201,"Comparação e decisão"))</f>
        <v/>
      </c>
      <c r="O30" s="73">
        <f>IF(OR(A30="",COUNTIFS(Registro!$B$2:$B$1201,A30,Registro!$O$2:$O$1201,"OK",Registro!$D$2:$D$1201,"Autoridade no tema")=0),"",COUNTIFS(Registro!$B$2:$B$1201,A30,Registro!$O$2:$O$1201,"OK",Registro!$D$2:$D$1201,"Autoridade no tema",Registro!$G$2:$G$1201,"Sim")/COUNTIFS(Registro!$B$2:$B$1201,A30,Registro!$O$2:$O$1201,"OK",Registro!$D$2:$D$1201,"Autoridade no tema"))</f>
        <v/>
      </c>
      <c r="P30" s="72">
        <f>IF(A30="","",COUNTIFS('Ações'!$B$2:$B$301,A30))</f>
        <v/>
      </c>
      <c r="Q30" s="72">
        <f>IF(A30="","",COUNTIFS(Registro!$B$2:$B$1201,A30,Registro!$O$2:$O$1201,"DUPLICADO")+COUNTIFS(Registro!$B$2:$B$1201,A30,Registro!$O$2:$O$1201,"INCOMPLETO")+COUNTIFS(Registro!$B$2:$B$1201,A30,Registro!$O$2:$O$1201,"PERGUNTA VAZIA")+COUNTIFS(Registro!$B$2:$B$1201,A30,Registro!$O$2:$O$1201,"FORA DO PLANO")+COUNTIFS(Registro!$B$2:$B$1201,A30,Registro!$O$2:$O$1201,"ID INVÁLIDO"))</f>
        <v/>
      </c>
    </row>
    <row r="31" ht="27" customHeight="1" s="22">
      <c r="A31" s="66">
        <f>IF($D$3="","",DATE(YEAR($D$3),MONTH($D$3)+22,1))</f>
        <v/>
      </c>
      <c r="B31" s="67">
        <f>IF(OR(A31="",$K$4&lt;&gt;"Pronta"),"",$H$4)</f>
        <v/>
      </c>
      <c r="C31" s="67">
        <f>IF(A31="","",COUNTIFS(Registro!$B$2:$B$1201,A31,Registro!$O$2:$O$1201,"OK"))</f>
        <v/>
      </c>
      <c r="D31" s="68">
        <f>IF(OR(B31="",B31=0),"",MIN(C31/B31,1))</f>
        <v/>
      </c>
      <c r="E31" s="69">
        <f>IF(A31="","",IF($K$4&lt;&gt;"Pronta","CONFIGURAR",IF(C31=0,"SEM DADOS",IF(Q31&gt;0,"REVISAR",IF(C31&lt;B31,"PARCIAL",IF(AND(C31=B31,K31&lt;F31),"AVALIAR DESCRIÇÕES",IF(C31=B31,"CONCLUÍDO","REVISAR")))))))</f>
        <v/>
      </c>
      <c r="F31" s="67">
        <f>IF(A31="","",COUNTIFS(Registro!$B$2:$B$1201,A31,Registro!$O$2:$O$1201,"OK",Registro!$G$2:$G$1201,"Sim"))</f>
        <v/>
      </c>
      <c r="G31" s="68">
        <f>IF(OR(A31="",C31=0),"",F31/C31)</f>
        <v/>
      </c>
      <c r="H31" s="70">
        <f>IF(OR(E31&lt;&gt;"CONCLUÍDO",$E$9&lt;&gt;"CONCLUÍDO"),"",(G31-$G$9)*100)</f>
        <v/>
      </c>
      <c r="I31" s="67">
        <f>IF(A31="","",COUNTIFS(Registro!$B$2:$B$1201,A31,Registro!$O$2:$O$1201,"OK",Registro!$G$2:$G$1201,"Apareci errado"))</f>
        <v/>
      </c>
      <c r="J31" s="68">
        <f>IF(OR(A31="",K31=0),"",COUNTIFS(Registro!$B$2:$B$1201,A31,Registro!$O$2:$O$1201,"OK",Registro!$G$2:$G$1201,"Sim",Registro!$J$2:$J$1201,"Sim")/K31)</f>
        <v/>
      </c>
      <c r="K31" s="67">
        <f>IF(A31="","",COUNTIFS(Registro!$B$2:$B$1201,A31,Registro!$O$2:$O$1201,"OK",Registro!$G$2:$G$1201,"Sim",Registro!$J$2:$J$1201,"Sim")+COUNTIFS(Registro!$B$2:$B$1201,A31,Registro!$O$2:$O$1201,"OK",Registro!$G$2:$G$1201,"Sim",Registro!$J$2:$J$1201,"Não"))</f>
        <v/>
      </c>
      <c r="L31" s="68">
        <f>IF(OR(A31="",COUNTIFS(Registro!$B$2:$B$1201,A31,Registro!$O$2:$O$1201,"OK",Registro!$D$2:$D$1201,"Identidade")=0),"",COUNTIFS(Registro!$B$2:$B$1201,A31,Registro!$O$2:$O$1201,"OK",Registro!$D$2:$D$1201,"Identidade",Registro!$G$2:$G$1201,"Sim")/COUNTIFS(Registro!$B$2:$B$1201,A31,Registro!$O$2:$O$1201,"OK",Registro!$D$2:$D$1201,"Identidade"))</f>
        <v/>
      </c>
      <c r="M31" s="68">
        <f>IF(OR(A31="",COUNTIFS(Registro!$B$2:$B$1201,A31,Registro!$O$2:$O$1201,"OK",Registro!$D$2:$D$1201,"Descoberta")=0),"",COUNTIFS(Registro!$B$2:$B$1201,A31,Registro!$O$2:$O$1201,"OK",Registro!$D$2:$D$1201,"Descoberta",Registro!$G$2:$G$1201,"Sim")/COUNTIFS(Registro!$B$2:$B$1201,A31,Registro!$O$2:$O$1201,"OK",Registro!$D$2:$D$1201,"Descoberta"))</f>
        <v/>
      </c>
      <c r="N31" s="68">
        <f>IF(OR(A31="",COUNTIFS(Registro!$B$2:$B$1201,A31,Registro!$O$2:$O$1201,"OK",Registro!$D$2:$D$1201,"Comparação e decisão")=0),"",COUNTIFS(Registro!$B$2:$B$1201,A31,Registro!$O$2:$O$1201,"OK",Registro!$D$2:$D$1201,"Comparação e decisão",Registro!$G$2:$G$1201,"Sim")/COUNTIFS(Registro!$B$2:$B$1201,A31,Registro!$O$2:$O$1201,"OK",Registro!$D$2:$D$1201,"Comparação e decisão"))</f>
        <v/>
      </c>
      <c r="O31" s="68">
        <f>IF(OR(A31="",COUNTIFS(Registro!$B$2:$B$1201,A31,Registro!$O$2:$O$1201,"OK",Registro!$D$2:$D$1201,"Autoridade no tema")=0),"",COUNTIFS(Registro!$B$2:$B$1201,A31,Registro!$O$2:$O$1201,"OK",Registro!$D$2:$D$1201,"Autoridade no tema",Registro!$G$2:$G$1201,"Sim")/COUNTIFS(Registro!$B$2:$B$1201,A31,Registro!$O$2:$O$1201,"OK",Registro!$D$2:$D$1201,"Autoridade no tema"))</f>
        <v/>
      </c>
      <c r="P31" s="67">
        <f>IF(A31="","",COUNTIFS('Ações'!$B$2:$B$301,A31))</f>
        <v/>
      </c>
      <c r="Q31" s="67">
        <f>IF(A31="","",COUNTIFS(Registro!$B$2:$B$1201,A31,Registro!$O$2:$O$1201,"DUPLICADO")+COUNTIFS(Registro!$B$2:$B$1201,A31,Registro!$O$2:$O$1201,"INCOMPLETO")+COUNTIFS(Registro!$B$2:$B$1201,A31,Registro!$O$2:$O$1201,"PERGUNTA VAZIA")+COUNTIFS(Registro!$B$2:$B$1201,A31,Registro!$O$2:$O$1201,"FORA DO PLANO")+COUNTIFS(Registro!$B$2:$B$1201,A31,Registro!$O$2:$O$1201,"ID INVÁLIDO"))</f>
        <v/>
      </c>
    </row>
    <row r="32" ht="27" customHeight="1" s="22">
      <c r="A32" s="71">
        <f>IF($D$3="","",DATE(YEAR($D$3),MONTH($D$3)+23,1))</f>
        <v/>
      </c>
      <c r="B32" s="72">
        <f>IF(OR(A32="",$K$4&lt;&gt;"Pronta"),"",$H$4)</f>
        <v/>
      </c>
      <c r="C32" s="72">
        <f>IF(A32="","",COUNTIFS(Registro!$B$2:$B$1201,A32,Registro!$O$2:$O$1201,"OK"))</f>
        <v/>
      </c>
      <c r="D32" s="73">
        <f>IF(OR(B32="",B32=0),"",MIN(C32/B32,1))</f>
        <v/>
      </c>
      <c r="E32" s="74">
        <f>IF(A32="","",IF($K$4&lt;&gt;"Pronta","CONFIGURAR",IF(C32=0,"SEM DADOS",IF(Q32&gt;0,"REVISAR",IF(C32&lt;B32,"PARCIAL",IF(AND(C32=B32,K32&lt;F32),"AVALIAR DESCRIÇÕES",IF(C32=B32,"CONCLUÍDO","REVISAR")))))))</f>
        <v/>
      </c>
      <c r="F32" s="72">
        <f>IF(A32="","",COUNTIFS(Registro!$B$2:$B$1201,A32,Registro!$O$2:$O$1201,"OK",Registro!$G$2:$G$1201,"Sim"))</f>
        <v/>
      </c>
      <c r="G32" s="73">
        <f>IF(OR(A32="",C32=0),"",F32/C32)</f>
        <v/>
      </c>
      <c r="H32" s="75">
        <f>IF(OR(E32&lt;&gt;"CONCLUÍDO",$E$9&lt;&gt;"CONCLUÍDO"),"",(G32-$G$9)*100)</f>
        <v/>
      </c>
      <c r="I32" s="72">
        <f>IF(A32="","",COUNTIFS(Registro!$B$2:$B$1201,A32,Registro!$O$2:$O$1201,"OK",Registro!$G$2:$G$1201,"Apareci errado"))</f>
        <v/>
      </c>
      <c r="J32" s="73">
        <f>IF(OR(A32="",K32=0),"",COUNTIFS(Registro!$B$2:$B$1201,A32,Registro!$O$2:$O$1201,"OK",Registro!$G$2:$G$1201,"Sim",Registro!$J$2:$J$1201,"Sim")/K32)</f>
        <v/>
      </c>
      <c r="K32" s="72">
        <f>IF(A32="","",COUNTIFS(Registro!$B$2:$B$1201,A32,Registro!$O$2:$O$1201,"OK",Registro!$G$2:$G$1201,"Sim",Registro!$J$2:$J$1201,"Sim")+COUNTIFS(Registro!$B$2:$B$1201,A32,Registro!$O$2:$O$1201,"OK",Registro!$G$2:$G$1201,"Sim",Registro!$J$2:$J$1201,"Não"))</f>
        <v/>
      </c>
      <c r="L32" s="73">
        <f>IF(OR(A32="",COUNTIFS(Registro!$B$2:$B$1201,A32,Registro!$O$2:$O$1201,"OK",Registro!$D$2:$D$1201,"Identidade")=0),"",COUNTIFS(Registro!$B$2:$B$1201,A32,Registro!$O$2:$O$1201,"OK",Registro!$D$2:$D$1201,"Identidade",Registro!$G$2:$G$1201,"Sim")/COUNTIFS(Registro!$B$2:$B$1201,A32,Registro!$O$2:$O$1201,"OK",Registro!$D$2:$D$1201,"Identidade"))</f>
        <v/>
      </c>
      <c r="M32" s="73">
        <f>IF(OR(A32="",COUNTIFS(Registro!$B$2:$B$1201,A32,Registro!$O$2:$O$1201,"OK",Registro!$D$2:$D$1201,"Descoberta")=0),"",COUNTIFS(Registro!$B$2:$B$1201,A32,Registro!$O$2:$O$1201,"OK",Registro!$D$2:$D$1201,"Descoberta",Registro!$G$2:$G$1201,"Sim")/COUNTIFS(Registro!$B$2:$B$1201,A32,Registro!$O$2:$O$1201,"OK",Registro!$D$2:$D$1201,"Descoberta"))</f>
        <v/>
      </c>
      <c r="N32" s="73">
        <f>IF(OR(A32="",COUNTIFS(Registro!$B$2:$B$1201,A32,Registro!$O$2:$O$1201,"OK",Registro!$D$2:$D$1201,"Comparação e decisão")=0),"",COUNTIFS(Registro!$B$2:$B$1201,A32,Registro!$O$2:$O$1201,"OK",Registro!$D$2:$D$1201,"Comparação e decisão",Registro!$G$2:$G$1201,"Sim")/COUNTIFS(Registro!$B$2:$B$1201,A32,Registro!$O$2:$O$1201,"OK",Registro!$D$2:$D$1201,"Comparação e decisão"))</f>
        <v/>
      </c>
      <c r="O32" s="73">
        <f>IF(OR(A32="",COUNTIFS(Registro!$B$2:$B$1201,A32,Registro!$O$2:$O$1201,"OK",Registro!$D$2:$D$1201,"Autoridade no tema")=0),"",COUNTIFS(Registro!$B$2:$B$1201,A32,Registro!$O$2:$O$1201,"OK",Registro!$D$2:$D$1201,"Autoridade no tema",Registro!$G$2:$G$1201,"Sim")/COUNTIFS(Registro!$B$2:$B$1201,A32,Registro!$O$2:$O$1201,"OK",Registro!$D$2:$D$1201,"Autoridade no tema"))</f>
        <v/>
      </c>
      <c r="P32" s="72">
        <f>IF(A32="","",COUNTIFS('Ações'!$B$2:$B$301,A32))</f>
        <v/>
      </c>
      <c r="Q32" s="72">
        <f>IF(A32="","",COUNTIFS(Registro!$B$2:$B$1201,A32,Registro!$O$2:$O$1201,"DUPLICADO")+COUNTIFS(Registro!$B$2:$B$1201,A32,Registro!$O$2:$O$1201,"INCOMPLETO")+COUNTIFS(Registro!$B$2:$B$1201,A32,Registro!$O$2:$O$1201,"PERGUNTA VAZIA")+COUNTIFS(Registro!$B$2:$B$1201,A32,Registro!$O$2:$O$1201,"FORA DO PLANO")+COUNTIFS(Registro!$B$2:$B$1201,A32,Registro!$O$2:$O$1201,"ID INVÁLIDO"))</f>
        <v/>
      </c>
    </row>
    <row r="33" ht="15" customHeight="1" s="22"/>
    <row r="34" ht="32" customHeight="1" s="22">
      <c r="A34" s="64" t="inlineStr">
        <is>
          <t>PRESENÇA POR PLATAFORMA  ·  DETALHE DOS PRIMEIROS 12 MESES</t>
        </is>
      </c>
    </row>
    <row r="35" ht="15" customHeight="1" s="22">
      <c r="A35" s="76" t="inlineStr">
        <is>
          <t>Mês</t>
        </is>
      </c>
      <c r="B35" s="77">
        <f>IF(Plataformas!$C$2="Sim",Plataformas!$A$2,"")</f>
        <v/>
      </c>
      <c r="C35" s="77">
        <f>IF(Plataformas!$C$3="Sim",Plataformas!$A$3,"")</f>
        <v/>
      </c>
      <c r="D35" s="77">
        <f>IF(Plataformas!$C$4="Sim",Plataformas!$A$4,"")</f>
        <v/>
      </c>
      <c r="E35" s="77">
        <f>IF(Plataformas!$C$5="Sim",Plataformas!$A$5,"")</f>
        <v/>
      </c>
      <c r="F35" s="77">
        <f>IF(Plataformas!$C$6="Sim",Plataformas!$A$6,"")</f>
        <v/>
      </c>
      <c r="G35" s="77">
        <f>IF(Plataformas!$C$7="Sim",Plataformas!$A$7,"")</f>
        <v/>
      </c>
    </row>
    <row r="36">
      <c r="A36" s="78">
        <f>A9</f>
        <v/>
      </c>
      <c r="B36" s="68">
        <f>IF(OR($A36="",B$35="",COUNTIFS(Registro!$B$2:$B$1201,$A36,Registro!$O$2:$O$1201,"OK",Registro!$F$2:$F$1201,B$35)=0),"",COUNTIFS(Registro!$B$2:$B$1201,$A36,Registro!$O$2:$O$1201,"OK",Registro!$F$2:$F$1201,B$35,Registro!$G$2:$G$1201,"Sim")/COUNTIFS(Registro!$B$2:$B$1201,$A36,Registro!$O$2:$O$1201,"OK",Registro!$F$2:$F$1201,B$35))</f>
        <v/>
      </c>
      <c r="C36" s="68">
        <f>IF(OR($A36="",C$35="",COUNTIFS(Registro!$B$2:$B$1201,$A36,Registro!$O$2:$O$1201,"OK",Registro!$F$2:$F$1201,C$35)=0),"",COUNTIFS(Registro!$B$2:$B$1201,$A36,Registro!$O$2:$O$1201,"OK",Registro!$F$2:$F$1201,C$35,Registro!$G$2:$G$1201,"Sim")/COUNTIFS(Registro!$B$2:$B$1201,$A36,Registro!$O$2:$O$1201,"OK",Registro!$F$2:$F$1201,C$35))</f>
        <v/>
      </c>
      <c r="D36" s="68">
        <f>IF(OR($A36="",D$35="",COUNTIFS(Registro!$B$2:$B$1201,$A36,Registro!$O$2:$O$1201,"OK",Registro!$F$2:$F$1201,D$35)=0),"",COUNTIFS(Registro!$B$2:$B$1201,$A36,Registro!$O$2:$O$1201,"OK",Registro!$F$2:$F$1201,D$35,Registro!$G$2:$G$1201,"Sim")/COUNTIFS(Registro!$B$2:$B$1201,$A36,Registro!$O$2:$O$1201,"OK",Registro!$F$2:$F$1201,D$35))</f>
        <v/>
      </c>
      <c r="E36" s="68">
        <f>IF(OR($A36="",E$35="",COUNTIFS(Registro!$B$2:$B$1201,$A36,Registro!$O$2:$O$1201,"OK",Registro!$F$2:$F$1201,E$35)=0),"",COUNTIFS(Registro!$B$2:$B$1201,$A36,Registro!$O$2:$O$1201,"OK",Registro!$F$2:$F$1201,E$35,Registro!$G$2:$G$1201,"Sim")/COUNTIFS(Registro!$B$2:$B$1201,$A36,Registro!$O$2:$O$1201,"OK",Registro!$F$2:$F$1201,E$35))</f>
        <v/>
      </c>
      <c r="F36" s="68">
        <f>IF(OR($A36="",F$35="",COUNTIFS(Registro!$B$2:$B$1201,$A36,Registro!$O$2:$O$1201,"OK",Registro!$F$2:$F$1201,F$35)=0),"",COUNTIFS(Registro!$B$2:$B$1201,$A36,Registro!$O$2:$O$1201,"OK",Registro!$F$2:$F$1201,F$35,Registro!$G$2:$G$1201,"Sim")/COUNTIFS(Registro!$B$2:$B$1201,$A36,Registro!$O$2:$O$1201,"OK",Registro!$F$2:$F$1201,F$35))</f>
        <v/>
      </c>
      <c r="G36" s="68">
        <f>IF(OR($A36="",G$35="",COUNTIFS(Registro!$B$2:$B$1201,$A36,Registro!$O$2:$O$1201,"OK",Registro!$F$2:$F$1201,G$35)=0),"",COUNTIFS(Registro!$B$2:$B$1201,$A36,Registro!$O$2:$O$1201,"OK",Registro!$F$2:$F$1201,G$35,Registro!$G$2:$G$1201,"Sim")/COUNTIFS(Registro!$B$2:$B$1201,$A36,Registro!$O$2:$O$1201,"OK",Registro!$F$2:$F$1201,G$35))</f>
        <v/>
      </c>
      <c r="I36" s="79" t="inlineStr">
        <is>
          <t>Por segurança, esta tabela usa apenas registros válidos. Se o mês estiver PARCIAL, a taxa de cada plataforma também é provisória.</t>
        </is>
      </c>
    </row>
    <row r="37">
      <c r="A37" s="78">
        <f>A10</f>
        <v/>
      </c>
      <c r="B37" s="73">
        <f>IF(OR($A37="",B$35="",COUNTIFS(Registro!$B$2:$B$1201,$A37,Registro!$O$2:$O$1201,"OK",Registro!$F$2:$F$1201,B$35)=0),"",COUNTIFS(Registro!$B$2:$B$1201,$A37,Registro!$O$2:$O$1201,"OK",Registro!$F$2:$F$1201,B$35,Registro!$G$2:$G$1201,"Sim")/COUNTIFS(Registro!$B$2:$B$1201,$A37,Registro!$O$2:$O$1201,"OK",Registro!$F$2:$F$1201,B$35))</f>
        <v/>
      </c>
      <c r="C37" s="73">
        <f>IF(OR($A37="",C$35="",COUNTIFS(Registro!$B$2:$B$1201,$A37,Registro!$O$2:$O$1201,"OK",Registro!$F$2:$F$1201,C$35)=0),"",COUNTIFS(Registro!$B$2:$B$1201,$A37,Registro!$O$2:$O$1201,"OK",Registro!$F$2:$F$1201,C$35,Registro!$G$2:$G$1201,"Sim")/COUNTIFS(Registro!$B$2:$B$1201,$A37,Registro!$O$2:$O$1201,"OK",Registro!$F$2:$F$1201,C$35))</f>
        <v/>
      </c>
      <c r="D37" s="73">
        <f>IF(OR($A37="",D$35="",COUNTIFS(Registro!$B$2:$B$1201,$A37,Registro!$O$2:$O$1201,"OK",Registro!$F$2:$F$1201,D$35)=0),"",COUNTIFS(Registro!$B$2:$B$1201,$A37,Registro!$O$2:$O$1201,"OK",Registro!$F$2:$F$1201,D$35,Registro!$G$2:$G$1201,"Sim")/COUNTIFS(Registro!$B$2:$B$1201,$A37,Registro!$O$2:$O$1201,"OK",Registro!$F$2:$F$1201,D$35))</f>
        <v/>
      </c>
      <c r="E37" s="73">
        <f>IF(OR($A37="",E$35="",COUNTIFS(Registro!$B$2:$B$1201,$A37,Registro!$O$2:$O$1201,"OK",Registro!$F$2:$F$1201,E$35)=0),"",COUNTIFS(Registro!$B$2:$B$1201,$A37,Registro!$O$2:$O$1201,"OK",Registro!$F$2:$F$1201,E$35,Registro!$G$2:$G$1201,"Sim")/COUNTIFS(Registro!$B$2:$B$1201,$A37,Registro!$O$2:$O$1201,"OK",Registro!$F$2:$F$1201,E$35))</f>
        <v/>
      </c>
      <c r="F37" s="73">
        <f>IF(OR($A37="",F$35="",COUNTIFS(Registro!$B$2:$B$1201,$A37,Registro!$O$2:$O$1201,"OK",Registro!$F$2:$F$1201,F$35)=0),"",COUNTIFS(Registro!$B$2:$B$1201,$A37,Registro!$O$2:$O$1201,"OK",Registro!$F$2:$F$1201,F$35,Registro!$G$2:$G$1201,"Sim")/COUNTIFS(Registro!$B$2:$B$1201,$A37,Registro!$O$2:$O$1201,"OK",Registro!$F$2:$F$1201,F$35))</f>
        <v/>
      </c>
      <c r="G37" s="73">
        <f>IF(OR($A37="",G$35="",COUNTIFS(Registro!$B$2:$B$1201,$A37,Registro!$O$2:$O$1201,"OK",Registro!$F$2:$F$1201,G$35)=0),"",COUNTIFS(Registro!$B$2:$B$1201,$A37,Registro!$O$2:$O$1201,"OK",Registro!$F$2:$F$1201,G$35,Registro!$G$2:$G$1201,"Sim")/COUNTIFS(Registro!$B$2:$B$1201,$A37,Registro!$O$2:$O$1201,"OK",Registro!$F$2:$F$1201,G$35))</f>
        <v/>
      </c>
    </row>
    <row r="38">
      <c r="A38" s="78">
        <f>A11</f>
        <v/>
      </c>
      <c r="B38" s="68">
        <f>IF(OR($A38="",B$35="",COUNTIFS(Registro!$B$2:$B$1201,$A38,Registro!$O$2:$O$1201,"OK",Registro!$F$2:$F$1201,B$35)=0),"",COUNTIFS(Registro!$B$2:$B$1201,$A38,Registro!$O$2:$O$1201,"OK",Registro!$F$2:$F$1201,B$35,Registro!$G$2:$G$1201,"Sim")/COUNTIFS(Registro!$B$2:$B$1201,$A38,Registro!$O$2:$O$1201,"OK",Registro!$F$2:$F$1201,B$35))</f>
        <v/>
      </c>
      <c r="C38" s="68">
        <f>IF(OR($A38="",C$35="",COUNTIFS(Registro!$B$2:$B$1201,$A38,Registro!$O$2:$O$1201,"OK",Registro!$F$2:$F$1201,C$35)=0),"",COUNTIFS(Registro!$B$2:$B$1201,$A38,Registro!$O$2:$O$1201,"OK",Registro!$F$2:$F$1201,C$35,Registro!$G$2:$G$1201,"Sim")/COUNTIFS(Registro!$B$2:$B$1201,$A38,Registro!$O$2:$O$1201,"OK",Registro!$F$2:$F$1201,C$35))</f>
        <v/>
      </c>
      <c r="D38" s="68">
        <f>IF(OR($A38="",D$35="",COUNTIFS(Registro!$B$2:$B$1201,$A38,Registro!$O$2:$O$1201,"OK",Registro!$F$2:$F$1201,D$35)=0),"",COUNTIFS(Registro!$B$2:$B$1201,$A38,Registro!$O$2:$O$1201,"OK",Registro!$F$2:$F$1201,D$35,Registro!$G$2:$G$1201,"Sim")/COUNTIFS(Registro!$B$2:$B$1201,$A38,Registro!$O$2:$O$1201,"OK",Registro!$F$2:$F$1201,D$35))</f>
        <v/>
      </c>
      <c r="E38" s="68">
        <f>IF(OR($A38="",E$35="",COUNTIFS(Registro!$B$2:$B$1201,$A38,Registro!$O$2:$O$1201,"OK",Registro!$F$2:$F$1201,E$35)=0),"",COUNTIFS(Registro!$B$2:$B$1201,$A38,Registro!$O$2:$O$1201,"OK",Registro!$F$2:$F$1201,E$35,Registro!$G$2:$G$1201,"Sim")/COUNTIFS(Registro!$B$2:$B$1201,$A38,Registro!$O$2:$O$1201,"OK",Registro!$F$2:$F$1201,E$35))</f>
        <v/>
      </c>
      <c r="F38" s="68">
        <f>IF(OR($A38="",F$35="",COUNTIFS(Registro!$B$2:$B$1201,$A38,Registro!$O$2:$O$1201,"OK",Registro!$F$2:$F$1201,F$35)=0),"",COUNTIFS(Registro!$B$2:$B$1201,$A38,Registro!$O$2:$O$1201,"OK",Registro!$F$2:$F$1201,F$35,Registro!$G$2:$G$1201,"Sim")/COUNTIFS(Registro!$B$2:$B$1201,$A38,Registro!$O$2:$O$1201,"OK",Registro!$F$2:$F$1201,F$35))</f>
        <v/>
      </c>
      <c r="G38" s="68">
        <f>IF(OR($A38="",G$35="",COUNTIFS(Registro!$B$2:$B$1201,$A38,Registro!$O$2:$O$1201,"OK",Registro!$F$2:$F$1201,G$35)=0),"",COUNTIFS(Registro!$B$2:$B$1201,$A38,Registro!$O$2:$O$1201,"OK",Registro!$F$2:$F$1201,G$35,Registro!$G$2:$G$1201,"Sim")/COUNTIFS(Registro!$B$2:$B$1201,$A38,Registro!$O$2:$O$1201,"OK",Registro!$F$2:$F$1201,G$35))</f>
        <v/>
      </c>
    </row>
    <row r="39">
      <c r="A39" s="78">
        <f>A12</f>
        <v/>
      </c>
      <c r="B39" s="73">
        <f>IF(OR($A39="",B$35="",COUNTIFS(Registro!$B$2:$B$1201,$A39,Registro!$O$2:$O$1201,"OK",Registro!$F$2:$F$1201,B$35)=0),"",COUNTIFS(Registro!$B$2:$B$1201,$A39,Registro!$O$2:$O$1201,"OK",Registro!$F$2:$F$1201,B$35,Registro!$G$2:$G$1201,"Sim")/COUNTIFS(Registro!$B$2:$B$1201,$A39,Registro!$O$2:$O$1201,"OK",Registro!$F$2:$F$1201,B$35))</f>
        <v/>
      </c>
      <c r="C39" s="73">
        <f>IF(OR($A39="",C$35="",COUNTIFS(Registro!$B$2:$B$1201,$A39,Registro!$O$2:$O$1201,"OK",Registro!$F$2:$F$1201,C$35)=0),"",COUNTIFS(Registro!$B$2:$B$1201,$A39,Registro!$O$2:$O$1201,"OK",Registro!$F$2:$F$1201,C$35,Registro!$G$2:$G$1201,"Sim")/COUNTIFS(Registro!$B$2:$B$1201,$A39,Registro!$O$2:$O$1201,"OK",Registro!$F$2:$F$1201,C$35))</f>
        <v/>
      </c>
      <c r="D39" s="73">
        <f>IF(OR($A39="",D$35="",COUNTIFS(Registro!$B$2:$B$1201,$A39,Registro!$O$2:$O$1201,"OK",Registro!$F$2:$F$1201,D$35)=0),"",COUNTIFS(Registro!$B$2:$B$1201,$A39,Registro!$O$2:$O$1201,"OK",Registro!$F$2:$F$1201,D$35,Registro!$G$2:$G$1201,"Sim")/COUNTIFS(Registro!$B$2:$B$1201,$A39,Registro!$O$2:$O$1201,"OK",Registro!$F$2:$F$1201,D$35))</f>
        <v/>
      </c>
      <c r="E39" s="73">
        <f>IF(OR($A39="",E$35="",COUNTIFS(Registro!$B$2:$B$1201,$A39,Registro!$O$2:$O$1201,"OK",Registro!$F$2:$F$1201,E$35)=0),"",COUNTIFS(Registro!$B$2:$B$1201,$A39,Registro!$O$2:$O$1201,"OK",Registro!$F$2:$F$1201,E$35,Registro!$G$2:$G$1201,"Sim")/COUNTIFS(Registro!$B$2:$B$1201,$A39,Registro!$O$2:$O$1201,"OK",Registro!$F$2:$F$1201,E$35))</f>
        <v/>
      </c>
      <c r="F39" s="73">
        <f>IF(OR($A39="",F$35="",COUNTIFS(Registro!$B$2:$B$1201,$A39,Registro!$O$2:$O$1201,"OK",Registro!$F$2:$F$1201,F$35)=0),"",COUNTIFS(Registro!$B$2:$B$1201,$A39,Registro!$O$2:$O$1201,"OK",Registro!$F$2:$F$1201,F$35,Registro!$G$2:$G$1201,"Sim")/COUNTIFS(Registro!$B$2:$B$1201,$A39,Registro!$O$2:$O$1201,"OK",Registro!$F$2:$F$1201,F$35))</f>
        <v/>
      </c>
      <c r="G39" s="73">
        <f>IF(OR($A39="",G$35="",COUNTIFS(Registro!$B$2:$B$1201,$A39,Registro!$O$2:$O$1201,"OK",Registro!$F$2:$F$1201,G$35)=0),"",COUNTIFS(Registro!$B$2:$B$1201,$A39,Registro!$O$2:$O$1201,"OK",Registro!$F$2:$F$1201,G$35,Registro!$G$2:$G$1201,"Sim")/COUNTIFS(Registro!$B$2:$B$1201,$A39,Registro!$O$2:$O$1201,"OK",Registro!$F$2:$F$1201,G$35))</f>
        <v/>
      </c>
    </row>
    <row r="40">
      <c r="A40" s="78">
        <f>A13</f>
        <v/>
      </c>
      <c r="B40" s="68">
        <f>IF(OR($A40="",B$35="",COUNTIFS(Registro!$B$2:$B$1201,$A40,Registro!$O$2:$O$1201,"OK",Registro!$F$2:$F$1201,B$35)=0),"",COUNTIFS(Registro!$B$2:$B$1201,$A40,Registro!$O$2:$O$1201,"OK",Registro!$F$2:$F$1201,B$35,Registro!$G$2:$G$1201,"Sim")/COUNTIFS(Registro!$B$2:$B$1201,$A40,Registro!$O$2:$O$1201,"OK",Registro!$F$2:$F$1201,B$35))</f>
        <v/>
      </c>
      <c r="C40" s="68">
        <f>IF(OR($A40="",C$35="",COUNTIFS(Registro!$B$2:$B$1201,$A40,Registro!$O$2:$O$1201,"OK",Registro!$F$2:$F$1201,C$35)=0),"",COUNTIFS(Registro!$B$2:$B$1201,$A40,Registro!$O$2:$O$1201,"OK",Registro!$F$2:$F$1201,C$35,Registro!$G$2:$G$1201,"Sim")/COUNTIFS(Registro!$B$2:$B$1201,$A40,Registro!$O$2:$O$1201,"OK",Registro!$F$2:$F$1201,C$35))</f>
        <v/>
      </c>
      <c r="D40" s="68">
        <f>IF(OR($A40="",D$35="",COUNTIFS(Registro!$B$2:$B$1201,$A40,Registro!$O$2:$O$1201,"OK",Registro!$F$2:$F$1201,D$35)=0),"",COUNTIFS(Registro!$B$2:$B$1201,$A40,Registro!$O$2:$O$1201,"OK",Registro!$F$2:$F$1201,D$35,Registro!$G$2:$G$1201,"Sim")/COUNTIFS(Registro!$B$2:$B$1201,$A40,Registro!$O$2:$O$1201,"OK",Registro!$F$2:$F$1201,D$35))</f>
        <v/>
      </c>
      <c r="E40" s="68">
        <f>IF(OR($A40="",E$35="",COUNTIFS(Registro!$B$2:$B$1201,$A40,Registro!$O$2:$O$1201,"OK",Registro!$F$2:$F$1201,E$35)=0),"",COUNTIFS(Registro!$B$2:$B$1201,$A40,Registro!$O$2:$O$1201,"OK",Registro!$F$2:$F$1201,E$35,Registro!$G$2:$G$1201,"Sim")/COUNTIFS(Registro!$B$2:$B$1201,$A40,Registro!$O$2:$O$1201,"OK",Registro!$F$2:$F$1201,E$35))</f>
        <v/>
      </c>
      <c r="F40" s="68">
        <f>IF(OR($A40="",F$35="",COUNTIFS(Registro!$B$2:$B$1201,$A40,Registro!$O$2:$O$1201,"OK",Registro!$F$2:$F$1201,F$35)=0),"",COUNTIFS(Registro!$B$2:$B$1201,$A40,Registro!$O$2:$O$1201,"OK",Registro!$F$2:$F$1201,F$35,Registro!$G$2:$G$1201,"Sim")/COUNTIFS(Registro!$B$2:$B$1201,$A40,Registro!$O$2:$O$1201,"OK",Registro!$F$2:$F$1201,F$35))</f>
        <v/>
      </c>
      <c r="G40" s="68">
        <f>IF(OR($A40="",G$35="",COUNTIFS(Registro!$B$2:$B$1201,$A40,Registro!$O$2:$O$1201,"OK",Registro!$F$2:$F$1201,G$35)=0),"",COUNTIFS(Registro!$B$2:$B$1201,$A40,Registro!$O$2:$O$1201,"OK",Registro!$F$2:$F$1201,G$35,Registro!$G$2:$G$1201,"Sim")/COUNTIFS(Registro!$B$2:$B$1201,$A40,Registro!$O$2:$O$1201,"OK",Registro!$F$2:$F$1201,G$35))</f>
        <v/>
      </c>
      <c r="I40" s="80" t="inlineStr">
        <is>
          <t>Não altere as 20 perguntas nem as IAs ativas após começar. Caso amplie o protocolo, crie um novo marco zero para garantir uma comparação honesta.</t>
        </is>
      </c>
    </row>
    <row r="41">
      <c r="A41" s="78">
        <f>A14</f>
        <v/>
      </c>
      <c r="B41" s="73">
        <f>IF(OR($A41="",B$35="",COUNTIFS(Registro!$B$2:$B$1201,$A41,Registro!$O$2:$O$1201,"OK",Registro!$F$2:$F$1201,B$35)=0),"",COUNTIFS(Registro!$B$2:$B$1201,$A41,Registro!$O$2:$O$1201,"OK",Registro!$F$2:$F$1201,B$35,Registro!$G$2:$G$1201,"Sim")/COUNTIFS(Registro!$B$2:$B$1201,$A41,Registro!$O$2:$O$1201,"OK",Registro!$F$2:$F$1201,B$35))</f>
        <v/>
      </c>
      <c r="C41" s="73">
        <f>IF(OR($A41="",C$35="",COUNTIFS(Registro!$B$2:$B$1201,$A41,Registro!$O$2:$O$1201,"OK",Registro!$F$2:$F$1201,C$35)=0),"",COUNTIFS(Registro!$B$2:$B$1201,$A41,Registro!$O$2:$O$1201,"OK",Registro!$F$2:$F$1201,C$35,Registro!$G$2:$G$1201,"Sim")/COUNTIFS(Registro!$B$2:$B$1201,$A41,Registro!$O$2:$O$1201,"OK",Registro!$F$2:$F$1201,C$35))</f>
        <v/>
      </c>
      <c r="D41" s="73">
        <f>IF(OR($A41="",D$35="",COUNTIFS(Registro!$B$2:$B$1201,$A41,Registro!$O$2:$O$1201,"OK",Registro!$F$2:$F$1201,D$35)=0),"",COUNTIFS(Registro!$B$2:$B$1201,$A41,Registro!$O$2:$O$1201,"OK",Registro!$F$2:$F$1201,D$35,Registro!$G$2:$G$1201,"Sim")/COUNTIFS(Registro!$B$2:$B$1201,$A41,Registro!$O$2:$O$1201,"OK",Registro!$F$2:$F$1201,D$35))</f>
        <v/>
      </c>
      <c r="E41" s="73">
        <f>IF(OR($A41="",E$35="",COUNTIFS(Registro!$B$2:$B$1201,$A41,Registro!$O$2:$O$1201,"OK",Registro!$F$2:$F$1201,E$35)=0),"",COUNTIFS(Registro!$B$2:$B$1201,$A41,Registro!$O$2:$O$1201,"OK",Registro!$F$2:$F$1201,E$35,Registro!$G$2:$G$1201,"Sim")/COUNTIFS(Registro!$B$2:$B$1201,$A41,Registro!$O$2:$O$1201,"OK",Registro!$F$2:$F$1201,E$35))</f>
        <v/>
      </c>
      <c r="F41" s="73">
        <f>IF(OR($A41="",F$35="",COUNTIFS(Registro!$B$2:$B$1201,$A41,Registro!$O$2:$O$1201,"OK",Registro!$F$2:$F$1201,F$35)=0),"",COUNTIFS(Registro!$B$2:$B$1201,$A41,Registro!$O$2:$O$1201,"OK",Registro!$F$2:$F$1201,F$35,Registro!$G$2:$G$1201,"Sim")/COUNTIFS(Registro!$B$2:$B$1201,$A41,Registro!$O$2:$O$1201,"OK",Registro!$F$2:$F$1201,F$35))</f>
        <v/>
      </c>
      <c r="G41" s="73">
        <f>IF(OR($A41="",G$35="",COUNTIFS(Registro!$B$2:$B$1201,$A41,Registro!$O$2:$O$1201,"OK",Registro!$F$2:$F$1201,G$35)=0),"",COUNTIFS(Registro!$B$2:$B$1201,$A41,Registro!$O$2:$O$1201,"OK",Registro!$F$2:$F$1201,G$35,Registro!$G$2:$G$1201,"Sim")/COUNTIFS(Registro!$B$2:$B$1201,$A41,Registro!$O$2:$O$1201,"OK",Registro!$F$2:$F$1201,G$35))</f>
        <v/>
      </c>
    </row>
    <row r="42">
      <c r="A42" s="78">
        <f>A15</f>
        <v/>
      </c>
      <c r="B42" s="68">
        <f>IF(OR($A42="",B$35="",COUNTIFS(Registro!$B$2:$B$1201,$A42,Registro!$O$2:$O$1201,"OK",Registro!$F$2:$F$1201,B$35)=0),"",COUNTIFS(Registro!$B$2:$B$1201,$A42,Registro!$O$2:$O$1201,"OK",Registro!$F$2:$F$1201,B$35,Registro!$G$2:$G$1201,"Sim")/COUNTIFS(Registro!$B$2:$B$1201,$A42,Registro!$O$2:$O$1201,"OK",Registro!$F$2:$F$1201,B$35))</f>
        <v/>
      </c>
      <c r="C42" s="68">
        <f>IF(OR($A42="",C$35="",COUNTIFS(Registro!$B$2:$B$1201,$A42,Registro!$O$2:$O$1201,"OK",Registro!$F$2:$F$1201,C$35)=0),"",COUNTIFS(Registro!$B$2:$B$1201,$A42,Registro!$O$2:$O$1201,"OK",Registro!$F$2:$F$1201,C$35,Registro!$G$2:$G$1201,"Sim")/COUNTIFS(Registro!$B$2:$B$1201,$A42,Registro!$O$2:$O$1201,"OK",Registro!$F$2:$F$1201,C$35))</f>
        <v/>
      </c>
      <c r="D42" s="68">
        <f>IF(OR($A42="",D$35="",COUNTIFS(Registro!$B$2:$B$1201,$A42,Registro!$O$2:$O$1201,"OK",Registro!$F$2:$F$1201,D$35)=0),"",COUNTIFS(Registro!$B$2:$B$1201,$A42,Registro!$O$2:$O$1201,"OK",Registro!$F$2:$F$1201,D$35,Registro!$G$2:$G$1201,"Sim")/COUNTIFS(Registro!$B$2:$B$1201,$A42,Registro!$O$2:$O$1201,"OK",Registro!$F$2:$F$1201,D$35))</f>
        <v/>
      </c>
      <c r="E42" s="68">
        <f>IF(OR($A42="",E$35="",COUNTIFS(Registro!$B$2:$B$1201,$A42,Registro!$O$2:$O$1201,"OK",Registro!$F$2:$F$1201,E$35)=0),"",COUNTIFS(Registro!$B$2:$B$1201,$A42,Registro!$O$2:$O$1201,"OK",Registro!$F$2:$F$1201,E$35,Registro!$G$2:$G$1201,"Sim")/COUNTIFS(Registro!$B$2:$B$1201,$A42,Registro!$O$2:$O$1201,"OK",Registro!$F$2:$F$1201,E$35))</f>
        <v/>
      </c>
      <c r="F42" s="68">
        <f>IF(OR($A42="",F$35="",COUNTIFS(Registro!$B$2:$B$1201,$A42,Registro!$O$2:$O$1201,"OK",Registro!$F$2:$F$1201,F$35)=0),"",COUNTIFS(Registro!$B$2:$B$1201,$A42,Registro!$O$2:$O$1201,"OK",Registro!$F$2:$F$1201,F$35,Registro!$G$2:$G$1201,"Sim")/COUNTIFS(Registro!$B$2:$B$1201,$A42,Registro!$O$2:$O$1201,"OK",Registro!$F$2:$F$1201,F$35))</f>
        <v/>
      </c>
      <c r="G42" s="68">
        <f>IF(OR($A42="",G$35="",COUNTIFS(Registro!$B$2:$B$1201,$A42,Registro!$O$2:$O$1201,"OK",Registro!$F$2:$F$1201,G$35)=0),"",COUNTIFS(Registro!$B$2:$B$1201,$A42,Registro!$O$2:$O$1201,"OK",Registro!$F$2:$F$1201,G$35,Registro!$G$2:$G$1201,"Sim")/COUNTIFS(Registro!$B$2:$B$1201,$A42,Registro!$O$2:$O$1201,"OK",Registro!$F$2:$F$1201,G$35))</f>
        <v/>
      </c>
    </row>
    <row r="43">
      <c r="A43" s="78">
        <f>A16</f>
        <v/>
      </c>
      <c r="B43" s="73">
        <f>IF(OR($A43="",B$35="",COUNTIFS(Registro!$B$2:$B$1201,$A43,Registro!$O$2:$O$1201,"OK",Registro!$F$2:$F$1201,B$35)=0),"",COUNTIFS(Registro!$B$2:$B$1201,$A43,Registro!$O$2:$O$1201,"OK",Registro!$F$2:$F$1201,B$35,Registro!$G$2:$G$1201,"Sim")/COUNTIFS(Registro!$B$2:$B$1201,$A43,Registro!$O$2:$O$1201,"OK",Registro!$F$2:$F$1201,B$35))</f>
        <v/>
      </c>
      <c r="C43" s="73">
        <f>IF(OR($A43="",C$35="",COUNTIFS(Registro!$B$2:$B$1201,$A43,Registro!$O$2:$O$1201,"OK",Registro!$F$2:$F$1201,C$35)=0),"",COUNTIFS(Registro!$B$2:$B$1201,$A43,Registro!$O$2:$O$1201,"OK",Registro!$F$2:$F$1201,C$35,Registro!$G$2:$G$1201,"Sim")/COUNTIFS(Registro!$B$2:$B$1201,$A43,Registro!$O$2:$O$1201,"OK",Registro!$F$2:$F$1201,C$35))</f>
        <v/>
      </c>
      <c r="D43" s="73">
        <f>IF(OR($A43="",D$35="",COUNTIFS(Registro!$B$2:$B$1201,$A43,Registro!$O$2:$O$1201,"OK",Registro!$F$2:$F$1201,D$35)=0),"",COUNTIFS(Registro!$B$2:$B$1201,$A43,Registro!$O$2:$O$1201,"OK",Registro!$F$2:$F$1201,D$35,Registro!$G$2:$G$1201,"Sim")/COUNTIFS(Registro!$B$2:$B$1201,$A43,Registro!$O$2:$O$1201,"OK",Registro!$F$2:$F$1201,D$35))</f>
        <v/>
      </c>
      <c r="E43" s="73">
        <f>IF(OR($A43="",E$35="",COUNTIFS(Registro!$B$2:$B$1201,$A43,Registro!$O$2:$O$1201,"OK",Registro!$F$2:$F$1201,E$35)=0),"",COUNTIFS(Registro!$B$2:$B$1201,$A43,Registro!$O$2:$O$1201,"OK",Registro!$F$2:$F$1201,E$35,Registro!$G$2:$G$1201,"Sim")/COUNTIFS(Registro!$B$2:$B$1201,$A43,Registro!$O$2:$O$1201,"OK",Registro!$F$2:$F$1201,E$35))</f>
        <v/>
      </c>
      <c r="F43" s="73">
        <f>IF(OR($A43="",F$35="",COUNTIFS(Registro!$B$2:$B$1201,$A43,Registro!$O$2:$O$1201,"OK",Registro!$F$2:$F$1201,F$35)=0),"",COUNTIFS(Registro!$B$2:$B$1201,$A43,Registro!$O$2:$O$1201,"OK",Registro!$F$2:$F$1201,F$35,Registro!$G$2:$G$1201,"Sim")/COUNTIFS(Registro!$B$2:$B$1201,$A43,Registro!$O$2:$O$1201,"OK",Registro!$F$2:$F$1201,F$35))</f>
        <v/>
      </c>
      <c r="G43" s="73">
        <f>IF(OR($A43="",G$35="",COUNTIFS(Registro!$B$2:$B$1201,$A43,Registro!$O$2:$O$1201,"OK",Registro!$F$2:$F$1201,G$35)=0),"",COUNTIFS(Registro!$B$2:$B$1201,$A43,Registro!$O$2:$O$1201,"OK",Registro!$F$2:$F$1201,G$35,Registro!$G$2:$G$1201,"Sim")/COUNTIFS(Registro!$B$2:$B$1201,$A43,Registro!$O$2:$O$1201,"OK",Registro!$F$2:$F$1201,G$35))</f>
        <v/>
      </c>
    </row>
    <row r="44">
      <c r="A44" s="78">
        <f>A17</f>
        <v/>
      </c>
      <c r="B44" s="68">
        <f>IF(OR($A44="",B$35="",COUNTIFS(Registro!$B$2:$B$1201,$A44,Registro!$O$2:$O$1201,"OK",Registro!$F$2:$F$1201,B$35)=0),"",COUNTIFS(Registro!$B$2:$B$1201,$A44,Registro!$O$2:$O$1201,"OK",Registro!$F$2:$F$1201,B$35,Registro!$G$2:$G$1201,"Sim")/COUNTIFS(Registro!$B$2:$B$1201,$A44,Registro!$O$2:$O$1201,"OK",Registro!$F$2:$F$1201,B$35))</f>
        <v/>
      </c>
      <c r="C44" s="68">
        <f>IF(OR($A44="",C$35="",COUNTIFS(Registro!$B$2:$B$1201,$A44,Registro!$O$2:$O$1201,"OK",Registro!$F$2:$F$1201,C$35)=0),"",COUNTIFS(Registro!$B$2:$B$1201,$A44,Registro!$O$2:$O$1201,"OK",Registro!$F$2:$F$1201,C$35,Registro!$G$2:$G$1201,"Sim")/COUNTIFS(Registro!$B$2:$B$1201,$A44,Registro!$O$2:$O$1201,"OK",Registro!$F$2:$F$1201,C$35))</f>
        <v/>
      </c>
      <c r="D44" s="68">
        <f>IF(OR($A44="",D$35="",COUNTIFS(Registro!$B$2:$B$1201,$A44,Registro!$O$2:$O$1201,"OK",Registro!$F$2:$F$1201,D$35)=0),"",COUNTIFS(Registro!$B$2:$B$1201,$A44,Registro!$O$2:$O$1201,"OK",Registro!$F$2:$F$1201,D$35,Registro!$G$2:$G$1201,"Sim")/COUNTIFS(Registro!$B$2:$B$1201,$A44,Registro!$O$2:$O$1201,"OK",Registro!$F$2:$F$1201,D$35))</f>
        <v/>
      </c>
      <c r="E44" s="68">
        <f>IF(OR($A44="",E$35="",COUNTIFS(Registro!$B$2:$B$1201,$A44,Registro!$O$2:$O$1201,"OK",Registro!$F$2:$F$1201,E$35)=0),"",COUNTIFS(Registro!$B$2:$B$1201,$A44,Registro!$O$2:$O$1201,"OK",Registro!$F$2:$F$1201,E$35,Registro!$G$2:$G$1201,"Sim")/COUNTIFS(Registro!$B$2:$B$1201,$A44,Registro!$O$2:$O$1201,"OK",Registro!$F$2:$F$1201,E$35))</f>
        <v/>
      </c>
      <c r="F44" s="68">
        <f>IF(OR($A44="",F$35="",COUNTIFS(Registro!$B$2:$B$1201,$A44,Registro!$O$2:$O$1201,"OK",Registro!$F$2:$F$1201,F$35)=0),"",COUNTIFS(Registro!$B$2:$B$1201,$A44,Registro!$O$2:$O$1201,"OK",Registro!$F$2:$F$1201,F$35,Registro!$G$2:$G$1201,"Sim")/COUNTIFS(Registro!$B$2:$B$1201,$A44,Registro!$O$2:$O$1201,"OK",Registro!$F$2:$F$1201,F$35))</f>
        <v/>
      </c>
      <c r="G44" s="68">
        <f>IF(OR($A44="",G$35="",COUNTIFS(Registro!$B$2:$B$1201,$A44,Registro!$O$2:$O$1201,"OK",Registro!$F$2:$F$1201,G$35)=0),"",COUNTIFS(Registro!$B$2:$B$1201,$A44,Registro!$O$2:$O$1201,"OK",Registro!$F$2:$F$1201,G$35,Registro!$G$2:$G$1201,"Sim")/COUNTIFS(Registro!$B$2:$B$1201,$A44,Registro!$O$2:$O$1201,"OK",Registro!$F$2:$F$1201,G$35))</f>
        <v/>
      </c>
    </row>
    <row r="45">
      <c r="A45" s="78">
        <f>A18</f>
        <v/>
      </c>
      <c r="B45" s="73">
        <f>IF(OR($A45="",B$35="",COUNTIFS(Registro!$B$2:$B$1201,$A45,Registro!$O$2:$O$1201,"OK",Registro!$F$2:$F$1201,B$35)=0),"",COUNTIFS(Registro!$B$2:$B$1201,$A45,Registro!$O$2:$O$1201,"OK",Registro!$F$2:$F$1201,B$35,Registro!$G$2:$G$1201,"Sim")/COUNTIFS(Registro!$B$2:$B$1201,$A45,Registro!$O$2:$O$1201,"OK",Registro!$F$2:$F$1201,B$35))</f>
        <v/>
      </c>
      <c r="C45" s="73">
        <f>IF(OR($A45="",C$35="",COUNTIFS(Registro!$B$2:$B$1201,$A45,Registro!$O$2:$O$1201,"OK",Registro!$F$2:$F$1201,C$35)=0),"",COUNTIFS(Registro!$B$2:$B$1201,$A45,Registro!$O$2:$O$1201,"OK",Registro!$F$2:$F$1201,C$35,Registro!$G$2:$G$1201,"Sim")/COUNTIFS(Registro!$B$2:$B$1201,$A45,Registro!$O$2:$O$1201,"OK",Registro!$F$2:$F$1201,C$35))</f>
        <v/>
      </c>
      <c r="D45" s="73">
        <f>IF(OR($A45="",D$35="",COUNTIFS(Registro!$B$2:$B$1201,$A45,Registro!$O$2:$O$1201,"OK",Registro!$F$2:$F$1201,D$35)=0),"",COUNTIFS(Registro!$B$2:$B$1201,$A45,Registro!$O$2:$O$1201,"OK",Registro!$F$2:$F$1201,D$35,Registro!$G$2:$G$1201,"Sim")/COUNTIFS(Registro!$B$2:$B$1201,$A45,Registro!$O$2:$O$1201,"OK",Registro!$F$2:$F$1201,D$35))</f>
        <v/>
      </c>
      <c r="E45" s="73">
        <f>IF(OR($A45="",E$35="",COUNTIFS(Registro!$B$2:$B$1201,$A45,Registro!$O$2:$O$1201,"OK",Registro!$F$2:$F$1201,E$35)=0),"",COUNTIFS(Registro!$B$2:$B$1201,$A45,Registro!$O$2:$O$1201,"OK",Registro!$F$2:$F$1201,E$35,Registro!$G$2:$G$1201,"Sim")/COUNTIFS(Registro!$B$2:$B$1201,$A45,Registro!$O$2:$O$1201,"OK",Registro!$F$2:$F$1201,E$35))</f>
        <v/>
      </c>
      <c r="F45" s="73">
        <f>IF(OR($A45="",F$35="",COUNTIFS(Registro!$B$2:$B$1201,$A45,Registro!$O$2:$O$1201,"OK",Registro!$F$2:$F$1201,F$35)=0),"",COUNTIFS(Registro!$B$2:$B$1201,$A45,Registro!$O$2:$O$1201,"OK",Registro!$F$2:$F$1201,F$35,Registro!$G$2:$G$1201,"Sim")/COUNTIFS(Registro!$B$2:$B$1201,$A45,Registro!$O$2:$O$1201,"OK",Registro!$F$2:$F$1201,F$35))</f>
        <v/>
      </c>
      <c r="G45" s="73">
        <f>IF(OR($A45="",G$35="",COUNTIFS(Registro!$B$2:$B$1201,$A45,Registro!$O$2:$O$1201,"OK",Registro!$F$2:$F$1201,G$35)=0),"",COUNTIFS(Registro!$B$2:$B$1201,$A45,Registro!$O$2:$O$1201,"OK",Registro!$F$2:$F$1201,G$35,Registro!$G$2:$G$1201,"Sim")/COUNTIFS(Registro!$B$2:$B$1201,$A45,Registro!$O$2:$O$1201,"OK",Registro!$F$2:$F$1201,G$35))</f>
        <v/>
      </c>
    </row>
    <row r="46">
      <c r="A46" s="78">
        <f>A19</f>
        <v/>
      </c>
      <c r="B46" s="68">
        <f>IF(OR($A46="",B$35="",COUNTIFS(Registro!$B$2:$B$1201,$A46,Registro!$O$2:$O$1201,"OK",Registro!$F$2:$F$1201,B$35)=0),"",COUNTIFS(Registro!$B$2:$B$1201,$A46,Registro!$O$2:$O$1201,"OK",Registro!$F$2:$F$1201,B$35,Registro!$G$2:$G$1201,"Sim")/COUNTIFS(Registro!$B$2:$B$1201,$A46,Registro!$O$2:$O$1201,"OK",Registro!$F$2:$F$1201,B$35))</f>
        <v/>
      </c>
      <c r="C46" s="68">
        <f>IF(OR($A46="",C$35="",COUNTIFS(Registro!$B$2:$B$1201,$A46,Registro!$O$2:$O$1201,"OK",Registro!$F$2:$F$1201,C$35)=0),"",COUNTIFS(Registro!$B$2:$B$1201,$A46,Registro!$O$2:$O$1201,"OK",Registro!$F$2:$F$1201,C$35,Registro!$G$2:$G$1201,"Sim")/COUNTIFS(Registro!$B$2:$B$1201,$A46,Registro!$O$2:$O$1201,"OK",Registro!$F$2:$F$1201,C$35))</f>
        <v/>
      </c>
      <c r="D46" s="68">
        <f>IF(OR($A46="",D$35="",COUNTIFS(Registro!$B$2:$B$1201,$A46,Registro!$O$2:$O$1201,"OK",Registro!$F$2:$F$1201,D$35)=0),"",COUNTIFS(Registro!$B$2:$B$1201,$A46,Registro!$O$2:$O$1201,"OK",Registro!$F$2:$F$1201,D$35,Registro!$G$2:$G$1201,"Sim")/COUNTIFS(Registro!$B$2:$B$1201,$A46,Registro!$O$2:$O$1201,"OK",Registro!$F$2:$F$1201,D$35))</f>
        <v/>
      </c>
      <c r="E46" s="68">
        <f>IF(OR($A46="",E$35="",COUNTIFS(Registro!$B$2:$B$1201,$A46,Registro!$O$2:$O$1201,"OK",Registro!$F$2:$F$1201,E$35)=0),"",COUNTIFS(Registro!$B$2:$B$1201,$A46,Registro!$O$2:$O$1201,"OK",Registro!$F$2:$F$1201,E$35,Registro!$G$2:$G$1201,"Sim")/COUNTIFS(Registro!$B$2:$B$1201,$A46,Registro!$O$2:$O$1201,"OK",Registro!$F$2:$F$1201,E$35))</f>
        <v/>
      </c>
      <c r="F46" s="68">
        <f>IF(OR($A46="",F$35="",COUNTIFS(Registro!$B$2:$B$1201,$A46,Registro!$O$2:$O$1201,"OK",Registro!$F$2:$F$1201,F$35)=0),"",COUNTIFS(Registro!$B$2:$B$1201,$A46,Registro!$O$2:$O$1201,"OK",Registro!$F$2:$F$1201,F$35,Registro!$G$2:$G$1201,"Sim")/COUNTIFS(Registro!$B$2:$B$1201,$A46,Registro!$O$2:$O$1201,"OK",Registro!$F$2:$F$1201,F$35))</f>
        <v/>
      </c>
      <c r="G46" s="68">
        <f>IF(OR($A46="",G$35="",COUNTIFS(Registro!$B$2:$B$1201,$A46,Registro!$O$2:$O$1201,"OK",Registro!$F$2:$F$1201,G$35)=0),"",COUNTIFS(Registro!$B$2:$B$1201,$A46,Registro!$O$2:$O$1201,"OK",Registro!$F$2:$F$1201,G$35,Registro!$G$2:$G$1201,"Sim")/COUNTIFS(Registro!$B$2:$B$1201,$A46,Registro!$O$2:$O$1201,"OK",Registro!$F$2:$F$1201,G$35))</f>
        <v/>
      </c>
    </row>
    <row r="47">
      <c r="A47" s="78">
        <f>A20</f>
        <v/>
      </c>
      <c r="B47" s="73">
        <f>IF(OR($A47="",B$35="",COUNTIFS(Registro!$B$2:$B$1201,$A47,Registro!$O$2:$O$1201,"OK",Registro!$F$2:$F$1201,B$35)=0),"",COUNTIFS(Registro!$B$2:$B$1201,$A47,Registro!$O$2:$O$1201,"OK",Registro!$F$2:$F$1201,B$35,Registro!$G$2:$G$1201,"Sim")/COUNTIFS(Registro!$B$2:$B$1201,$A47,Registro!$O$2:$O$1201,"OK",Registro!$F$2:$F$1201,B$35))</f>
        <v/>
      </c>
      <c r="C47" s="73">
        <f>IF(OR($A47="",C$35="",COUNTIFS(Registro!$B$2:$B$1201,$A47,Registro!$O$2:$O$1201,"OK",Registro!$F$2:$F$1201,C$35)=0),"",COUNTIFS(Registro!$B$2:$B$1201,$A47,Registro!$O$2:$O$1201,"OK",Registro!$F$2:$F$1201,C$35,Registro!$G$2:$G$1201,"Sim")/COUNTIFS(Registro!$B$2:$B$1201,$A47,Registro!$O$2:$O$1201,"OK",Registro!$F$2:$F$1201,C$35))</f>
        <v/>
      </c>
      <c r="D47" s="73">
        <f>IF(OR($A47="",D$35="",COUNTIFS(Registro!$B$2:$B$1201,$A47,Registro!$O$2:$O$1201,"OK",Registro!$F$2:$F$1201,D$35)=0),"",COUNTIFS(Registro!$B$2:$B$1201,$A47,Registro!$O$2:$O$1201,"OK",Registro!$F$2:$F$1201,D$35,Registro!$G$2:$G$1201,"Sim")/COUNTIFS(Registro!$B$2:$B$1201,$A47,Registro!$O$2:$O$1201,"OK",Registro!$F$2:$F$1201,D$35))</f>
        <v/>
      </c>
      <c r="E47" s="73">
        <f>IF(OR($A47="",E$35="",COUNTIFS(Registro!$B$2:$B$1201,$A47,Registro!$O$2:$O$1201,"OK",Registro!$F$2:$F$1201,E$35)=0),"",COUNTIFS(Registro!$B$2:$B$1201,$A47,Registro!$O$2:$O$1201,"OK",Registro!$F$2:$F$1201,E$35,Registro!$G$2:$G$1201,"Sim")/COUNTIFS(Registro!$B$2:$B$1201,$A47,Registro!$O$2:$O$1201,"OK",Registro!$F$2:$F$1201,E$35))</f>
        <v/>
      </c>
      <c r="F47" s="73">
        <f>IF(OR($A47="",F$35="",COUNTIFS(Registro!$B$2:$B$1201,$A47,Registro!$O$2:$O$1201,"OK",Registro!$F$2:$F$1201,F$35)=0),"",COUNTIFS(Registro!$B$2:$B$1201,$A47,Registro!$O$2:$O$1201,"OK",Registro!$F$2:$F$1201,F$35,Registro!$G$2:$G$1201,"Sim")/COUNTIFS(Registro!$B$2:$B$1201,$A47,Registro!$O$2:$O$1201,"OK",Registro!$F$2:$F$1201,F$35))</f>
        <v/>
      </c>
      <c r="G47" s="73">
        <f>IF(OR($A47="",G$35="",COUNTIFS(Registro!$B$2:$B$1201,$A47,Registro!$O$2:$O$1201,"OK",Registro!$F$2:$F$1201,G$35)=0),"",COUNTIFS(Registro!$B$2:$B$1201,$A47,Registro!$O$2:$O$1201,"OK",Registro!$F$2:$F$1201,G$35,Registro!$G$2:$G$1201,"Sim")/COUNTIFS(Registro!$B$2:$B$1201,$A47,Registro!$O$2:$O$1201,"OK",Registro!$F$2:$F$1201,G$35))</f>
        <v/>
      </c>
    </row>
    <row r="50">
      <c r="A50" s="25" t="inlineStr">
        <is>
          <t>LEITURA RESPONSÁVEL DOS INDICADORES</t>
        </is>
      </c>
    </row>
    <row r="51" ht="24" customHeight="1" s="22">
      <c r="A51" s="28" t="inlineStr">
        <is>
          <t>PARCIAL = falta terminar as perguntas; a presença usa somente as consultas válidas já registradas.</t>
        </is>
      </c>
    </row>
    <row r="52" ht="24" customHeight="1" s="22">
      <c r="A52" s="28" t="inlineStr">
        <is>
          <t>AVALIAR DESCRIÇÕES = todas as consultas foram registradas, mas há menções sem avaliação de acerto.</t>
        </is>
      </c>
    </row>
    <row r="53" ht="24" customHeight="1" s="22">
      <c r="A53" s="28" t="inlineStr">
        <is>
          <t>REVISAR = existem registros duplicados, incompletos ou fora do protocolo. Ajuste na aba Registro.</t>
        </is>
      </c>
    </row>
    <row r="54" ht="24" customHeight="1" s="22">
      <c r="A54" s="28" t="inlineStr">
        <is>
          <t>CONCLUÍDO = a medição do mês está completa, sem alertas, com todas as descrições avaliadas.</t>
        </is>
      </c>
    </row>
    <row r="55" ht="24" customHeight="1" s="22">
      <c r="A55" s="28" t="inlineStr">
        <is>
          <t>A variação em p.p. aparece somente se o marco zero e o mês comparado estiverem CONCLUÍDOS.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8:Q32"/>
  <mergeCells count="14">
    <mergeCell ref="A53:Q53"/>
    <mergeCell ref="A34:Q34"/>
    <mergeCell ref="A50:Q50"/>
    <mergeCell ref="A7:Q7"/>
    <mergeCell ref="A55:Q55"/>
    <mergeCell ref="A54:Q54"/>
    <mergeCell ref="A52:Q52"/>
    <mergeCell ref="A3:C3"/>
    <mergeCell ref="A1:Q2"/>
    <mergeCell ref="I36:Q38"/>
    <mergeCell ref="A51:Q51"/>
    <mergeCell ref="I40:Q42"/>
    <mergeCell ref="A5:Q5"/>
    <mergeCell ref="F3:Q3"/>
  </mergeCells>
  <conditionalFormatting sqref="D9:D32">
    <cfRule type="dataBar" priority="1">
      <dataBar showValue="1">
        <cfvo type="num" val="0"/>
        <cfvo type="num" val="1"/>
        <color rgb="00FF5A00"/>
      </dataBar>
    </cfRule>
  </conditionalFormatting>
  <conditionalFormatting sqref="E9:E32">
    <cfRule type="expression" priority="2" dxfId="5">
      <formula>$E9="CONCLUÍDO"</formula>
    </cfRule>
    <cfRule type="expression" priority="3" dxfId="7">
      <formula>$E9="PARCIAL"</formula>
    </cfRule>
    <cfRule type="expression" priority="4" dxfId="11">
      <formula>$E9="SEM DADOS"</formula>
    </cfRule>
    <cfRule type="expression" priority="5" dxfId="7">
      <formula>$E9="CONFIGURAR"</formula>
    </cfRule>
    <cfRule type="expression" priority="6" dxfId="6">
      <formula>$E9="REVISAR"</formula>
    </cfRule>
    <cfRule type="expression" priority="7" dxfId="7">
      <formula>$E9="AVALIAR DESCRIÇÕES"</formula>
    </cfRule>
  </conditionalFormatting>
  <conditionalFormatting sqref="Q9:Q32">
    <cfRule type="cellIs" priority="8" operator="greaterThan" dxfId="6">
      <formula>0</formula>
    </cfRule>
  </conditionalFormatting>
  <dataValidations count="1">
    <dataValidation sqref="D3" showDropDown="0" showInputMessage="1" showErrorMessage="1" allowBlank="1" errorTitle="Confira o preenchimento" error="Use uma opção válida da lista ou deixe em branco." promptTitle="Como preencher" prompt="Digite o dia 1 do mês inicial, por exemplo 01/11/2026." type="date" errorStyle="stop" operator="greaterThanOrEqual">
      <formula1>DATE(2020,1,1)</formula1>
    </dataValidation>
  </dataValidations>
  <printOptions horizontalCentered="1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drawing xmlns:r="http://schemas.openxmlformats.org/officeDocument/2006/relationships" r:id="rId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 filterMode="0">
    <tabColor rgb="00D1D5DB"/>
    <outlinePr summaryBelow="1" summaryRight="1"/>
    <pageSetUpPr fitToPage="1"/>
  </sheetPr>
  <dimension ref="A1:F301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3" ySplit="1" topLeftCell="D2" activePane="bottomRight" state="frozen"/>
      <selection pane="topRight"/>
      <selection pane="bottomLeft"/>
      <selection pane="bottomRight" activeCell="A1" activeCellId="0" sqref="A1"/>
      <selection pane="bottomLeft" activeCell="A1" activeCellId="0" sqref="A1"/>
    </sheetView>
  </sheetViews>
  <sheetFormatPr baseColWidth="8" defaultColWidth="8.6796875" defaultRowHeight="23" zeroHeight="0" outlineLevelRow="0"/>
  <cols>
    <col width="17" customWidth="1" style="21" min="1" max="1"/>
    <col width="17" customWidth="1" style="21" min="2" max="2"/>
    <col width="18" customWidth="1" style="21" min="3" max="3"/>
    <col width="85" customWidth="1" style="21" min="4" max="4"/>
    <col width="28" customWidth="1" style="21" min="5" max="5"/>
    <col width="60" customWidth="1" style="21" min="6" max="6"/>
  </cols>
  <sheetData>
    <row r="1" ht="43" customHeight="1" s="22">
      <c r="A1" s="35" t="inlineStr">
        <is>
          <t>Data</t>
        </is>
      </c>
      <c r="B1" s="35" t="inlineStr">
        <is>
          <t>Mês (auto)</t>
        </is>
      </c>
      <c r="C1" s="35" t="inlineStr">
        <is>
          <t>Passo do livro</t>
        </is>
      </c>
      <c r="D1" s="35" t="inlineStr">
        <is>
          <t>O que foi feito na empresa</t>
        </is>
      </c>
      <c r="E1" s="35" t="inlineStr">
        <is>
          <t>Responsável</t>
        </is>
      </c>
      <c r="F1" s="35" t="inlineStr">
        <is>
          <t>Evidência (link ou nota)</t>
        </is>
      </c>
    </row>
    <row r="2" ht="15" customHeight="1" s="22">
      <c r="A2" s="81" t="n"/>
      <c r="B2" s="52">
        <f>IF(A2="","",DATE(YEAR(A2),MONTH(A2),1))</f>
        <v/>
      </c>
      <c r="C2" s="82" t="n"/>
      <c r="D2" s="37" t="n"/>
      <c r="E2" s="83" t="n"/>
      <c r="F2" s="53" t="n"/>
    </row>
    <row r="3" ht="15" customHeight="1" s="22">
      <c r="A3" s="81" t="n"/>
      <c r="B3" s="56">
        <f>IF(A3="","",DATE(YEAR(A3),MONTH(A3),1))</f>
        <v/>
      </c>
      <c r="C3" s="82" t="n"/>
      <c r="D3" s="37" t="n"/>
      <c r="E3" s="83" t="n"/>
      <c r="F3" s="53" t="n"/>
    </row>
    <row r="4" ht="15" customHeight="1" s="22">
      <c r="A4" s="81" t="n"/>
      <c r="B4" s="52">
        <f>IF(A4="","",DATE(YEAR(A4),MONTH(A4),1))</f>
        <v/>
      </c>
      <c r="C4" s="82" t="n"/>
      <c r="D4" s="37" t="n"/>
      <c r="E4" s="83" t="n"/>
      <c r="F4" s="53" t="n"/>
    </row>
    <row r="5" ht="15" customHeight="1" s="22">
      <c r="A5" s="81" t="n"/>
      <c r="B5" s="56">
        <f>IF(A5="","",DATE(YEAR(A5),MONTH(A5),1))</f>
        <v/>
      </c>
      <c r="C5" s="82" t="n"/>
      <c r="D5" s="37" t="n"/>
      <c r="E5" s="83" t="n"/>
      <c r="F5" s="53" t="n"/>
    </row>
    <row r="6" ht="15" customHeight="1" s="22">
      <c r="A6" s="81" t="n"/>
      <c r="B6" s="52">
        <f>IF(A6="","",DATE(YEAR(A6),MONTH(A6),1))</f>
        <v/>
      </c>
      <c r="C6" s="82" t="n"/>
      <c r="D6" s="37" t="n"/>
      <c r="E6" s="83" t="n"/>
      <c r="F6" s="53" t="n"/>
    </row>
    <row r="7" ht="15" customHeight="1" s="22">
      <c r="A7" s="81" t="n"/>
      <c r="B7" s="56">
        <f>IF(A7="","",DATE(YEAR(A7),MONTH(A7),1))</f>
        <v/>
      </c>
      <c r="C7" s="82" t="n"/>
      <c r="D7" s="37" t="n"/>
      <c r="E7" s="83" t="n"/>
      <c r="F7" s="53" t="n"/>
    </row>
    <row r="8" ht="15" customHeight="1" s="22">
      <c r="A8" s="81" t="n"/>
      <c r="B8" s="52">
        <f>IF(A8="","",DATE(YEAR(A8),MONTH(A8),1))</f>
        <v/>
      </c>
      <c r="C8" s="82" t="n"/>
      <c r="D8" s="37" t="n"/>
      <c r="E8" s="83" t="n"/>
      <c r="F8" s="53" t="n"/>
    </row>
    <row r="9" ht="15" customHeight="1" s="22">
      <c r="A9" s="81" t="n"/>
      <c r="B9" s="56">
        <f>IF(A9="","",DATE(YEAR(A9),MONTH(A9),1))</f>
        <v/>
      </c>
      <c r="C9" s="82" t="n"/>
      <c r="D9" s="37" t="n"/>
      <c r="E9" s="83" t="n"/>
      <c r="F9" s="53" t="n"/>
    </row>
    <row r="10" ht="15" customHeight="1" s="22">
      <c r="A10" s="81" t="n"/>
      <c r="B10" s="52">
        <f>IF(A10="","",DATE(YEAR(A10),MONTH(A10),1))</f>
        <v/>
      </c>
      <c r="C10" s="82" t="n"/>
      <c r="D10" s="37" t="n"/>
      <c r="E10" s="83" t="n"/>
      <c r="F10" s="53" t="n"/>
    </row>
    <row r="11" ht="15" customHeight="1" s="22">
      <c r="A11" s="81" t="n"/>
      <c r="B11" s="56">
        <f>IF(A11="","",DATE(YEAR(A11),MONTH(A11),1))</f>
        <v/>
      </c>
      <c r="C11" s="82" t="n"/>
      <c r="D11" s="37" t="n"/>
      <c r="E11" s="83" t="n"/>
      <c r="F11" s="53" t="n"/>
    </row>
    <row r="12" ht="15" customHeight="1" s="22">
      <c r="A12" s="81" t="n"/>
      <c r="B12" s="52">
        <f>IF(A12="","",DATE(YEAR(A12),MONTH(A12),1))</f>
        <v/>
      </c>
      <c r="C12" s="82" t="n"/>
      <c r="D12" s="37" t="n"/>
      <c r="E12" s="83" t="n"/>
      <c r="F12" s="53" t="n"/>
    </row>
    <row r="13" ht="15" customHeight="1" s="22">
      <c r="A13" s="81" t="n"/>
      <c r="B13" s="56">
        <f>IF(A13="","",DATE(YEAR(A13),MONTH(A13),1))</f>
        <v/>
      </c>
      <c r="C13" s="82" t="n"/>
      <c r="D13" s="37" t="n"/>
      <c r="E13" s="83" t="n"/>
      <c r="F13" s="53" t="n"/>
    </row>
    <row r="14" ht="15" customHeight="1" s="22">
      <c r="A14" s="81" t="n"/>
      <c r="B14" s="52">
        <f>IF(A14="","",DATE(YEAR(A14),MONTH(A14),1))</f>
        <v/>
      </c>
      <c r="C14" s="82" t="n"/>
      <c r="D14" s="37" t="n"/>
      <c r="E14" s="83" t="n"/>
      <c r="F14" s="53" t="n"/>
    </row>
    <row r="15" ht="15" customHeight="1" s="22">
      <c r="A15" s="81" t="n"/>
      <c r="B15" s="56">
        <f>IF(A15="","",DATE(YEAR(A15),MONTH(A15),1))</f>
        <v/>
      </c>
      <c r="C15" s="82" t="n"/>
      <c r="D15" s="37" t="n"/>
      <c r="E15" s="83" t="n"/>
      <c r="F15" s="53" t="n"/>
    </row>
    <row r="16" ht="15" customHeight="1" s="22">
      <c r="A16" s="81" t="n"/>
      <c r="B16" s="52">
        <f>IF(A16="","",DATE(YEAR(A16),MONTH(A16),1))</f>
        <v/>
      </c>
      <c r="C16" s="82" t="n"/>
      <c r="D16" s="37" t="n"/>
      <c r="E16" s="83" t="n"/>
      <c r="F16" s="53" t="n"/>
    </row>
    <row r="17" ht="15" customHeight="1" s="22">
      <c r="A17" s="81" t="n"/>
      <c r="B17" s="56">
        <f>IF(A17="","",DATE(YEAR(A17),MONTH(A17),1))</f>
        <v/>
      </c>
      <c r="C17" s="82" t="n"/>
      <c r="D17" s="37" t="n"/>
      <c r="E17" s="83" t="n"/>
      <c r="F17" s="53" t="n"/>
    </row>
    <row r="18" ht="15" customHeight="1" s="22">
      <c r="A18" s="81" t="n"/>
      <c r="B18" s="52">
        <f>IF(A18="","",DATE(YEAR(A18),MONTH(A18),1))</f>
        <v/>
      </c>
      <c r="C18" s="82" t="n"/>
      <c r="D18" s="37" t="n"/>
      <c r="E18" s="83" t="n"/>
      <c r="F18" s="53" t="n"/>
    </row>
    <row r="19" ht="15" customHeight="1" s="22">
      <c r="A19" s="81" t="n"/>
      <c r="B19" s="56">
        <f>IF(A19="","",DATE(YEAR(A19),MONTH(A19),1))</f>
        <v/>
      </c>
      <c r="C19" s="82" t="n"/>
      <c r="D19" s="37" t="n"/>
      <c r="E19" s="83" t="n"/>
      <c r="F19" s="53" t="n"/>
    </row>
    <row r="20" ht="15" customHeight="1" s="22">
      <c r="A20" s="81" t="n"/>
      <c r="B20" s="52">
        <f>IF(A20="","",DATE(YEAR(A20),MONTH(A20),1))</f>
        <v/>
      </c>
      <c r="C20" s="82" t="n"/>
      <c r="D20" s="37" t="n"/>
      <c r="E20" s="83" t="n"/>
      <c r="F20" s="53" t="n"/>
    </row>
    <row r="21" ht="15" customHeight="1" s="22">
      <c r="A21" s="81" t="n"/>
      <c r="B21" s="56">
        <f>IF(A21="","",DATE(YEAR(A21),MONTH(A21),1))</f>
        <v/>
      </c>
      <c r="C21" s="82" t="n"/>
      <c r="D21" s="37" t="n"/>
      <c r="E21" s="83" t="n"/>
      <c r="F21" s="53" t="n"/>
    </row>
    <row r="22" ht="15" customHeight="1" s="22">
      <c r="A22" s="81" t="n"/>
      <c r="B22" s="52">
        <f>IF(A22="","",DATE(YEAR(A22),MONTH(A22),1))</f>
        <v/>
      </c>
      <c r="C22" s="82" t="n"/>
      <c r="D22" s="37" t="n"/>
      <c r="E22" s="83" t="n"/>
      <c r="F22" s="53" t="n"/>
    </row>
    <row r="23" ht="15" customHeight="1" s="22">
      <c r="A23" s="81" t="n"/>
      <c r="B23" s="56">
        <f>IF(A23="","",DATE(YEAR(A23),MONTH(A23),1))</f>
        <v/>
      </c>
      <c r="C23" s="82" t="n"/>
      <c r="D23" s="37" t="n"/>
      <c r="E23" s="83" t="n"/>
      <c r="F23" s="53" t="n"/>
    </row>
    <row r="24" ht="15" customHeight="1" s="22">
      <c r="A24" s="81" t="n"/>
      <c r="B24" s="52">
        <f>IF(A24="","",DATE(YEAR(A24),MONTH(A24),1))</f>
        <v/>
      </c>
      <c r="C24" s="82" t="n"/>
      <c r="D24" s="37" t="n"/>
      <c r="E24" s="83" t="n"/>
      <c r="F24" s="53" t="n"/>
    </row>
    <row r="25" ht="15" customHeight="1" s="22">
      <c r="A25" s="81" t="n"/>
      <c r="B25" s="56">
        <f>IF(A25="","",DATE(YEAR(A25),MONTH(A25),1))</f>
        <v/>
      </c>
      <c r="C25" s="82" t="n"/>
      <c r="D25" s="37" t="n"/>
      <c r="E25" s="83" t="n"/>
      <c r="F25" s="53" t="n"/>
    </row>
    <row r="26" ht="15" customHeight="1" s="22">
      <c r="A26" s="81" t="n"/>
      <c r="B26" s="52">
        <f>IF(A26="","",DATE(YEAR(A26),MONTH(A26),1))</f>
        <v/>
      </c>
      <c r="C26" s="82" t="n"/>
      <c r="D26" s="37" t="n"/>
      <c r="E26" s="83" t="n"/>
      <c r="F26" s="53" t="n"/>
    </row>
    <row r="27" ht="15" customHeight="1" s="22">
      <c r="A27" s="81" t="n"/>
      <c r="B27" s="56">
        <f>IF(A27="","",DATE(YEAR(A27),MONTH(A27),1))</f>
        <v/>
      </c>
      <c r="C27" s="82" t="n"/>
      <c r="D27" s="37" t="n"/>
      <c r="E27" s="83" t="n"/>
      <c r="F27" s="53" t="n"/>
    </row>
    <row r="28" ht="15" customHeight="1" s="22">
      <c r="A28" s="81" t="n"/>
      <c r="B28" s="52">
        <f>IF(A28="","",DATE(YEAR(A28),MONTH(A28),1))</f>
        <v/>
      </c>
      <c r="C28" s="82" t="n"/>
      <c r="D28" s="37" t="n"/>
      <c r="E28" s="83" t="n"/>
      <c r="F28" s="53" t="n"/>
    </row>
    <row r="29" ht="15" customHeight="1" s="22">
      <c r="A29" s="81" t="n"/>
      <c r="B29" s="56">
        <f>IF(A29="","",DATE(YEAR(A29),MONTH(A29),1))</f>
        <v/>
      </c>
      <c r="C29" s="82" t="n"/>
      <c r="D29" s="37" t="n"/>
      <c r="E29" s="83" t="n"/>
      <c r="F29" s="53" t="n"/>
    </row>
    <row r="30" ht="15" customHeight="1" s="22">
      <c r="A30" s="81" t="n"/>
      <c r="B30" s="52">
        <f>IF(A30="","",DATE(YEAR(A30),MONTH(A30),1))</f>
        <v/>
      </c>
      <c r="C30" s="82" t="n"/>
      <c r="D30" s="37" t="n"/>
      <c r="E30" s="83" t="n"/>
      <c r="F30" s="53" t="n"/>
    </row>
    <row r="31" ht="15" customHeight="1" s="22">
      <c r="A31" s="81" t="n"/>
      <c r="B31" s="56">
        <f>IF(A31="","",DATE(YEAR(A31),MONTH(A31),1))</f>
        <v/>
      </c>
      <c r="C31" s="82" t="n"/>
      <c r="D31" s="37" t="n"/>
      <c r="E31" s="83" t="n"/>
      <c r="F31" s="53" t="n"/>
    </row>
    <row r="32" ht="15" customHeight="1" s="22">
      <c r="A32" s="81" t="n"/>
      <c r="B32" s="52">
        <f>IF(A32="","",DATE(YEAR(A32),MONTH(A32),1))</f>
        <v/>
      </c>
      <c r="C32" s="82" t="n"/>
      <c r="D32" s="37" t="n"/>
      <c r="E32" s="83" t="n"/>
      <c r="F32" s="53" t="n"/>
    </row>
    <row r="33" ht="15" customHeight="1" s="22">
      <c r="A33" s="81" t="n"/>
      <c r="B33" s="56">
        <f>IF(A33="","",DATE(YEAR(A33),MONTH(A33),1))</f>
        <v/>
      </c>
      <c r="C33" s="82" t="n"/>
      <c r="D33" s="37" t="n"/>
      <c r="E33" s="83" t="n"/>
      <c r="F33" s="53" t="n"/>
    </row>
    <row r="34" ht="15" customHeight="1" s="22">
      <c r="A34" s="81" t="n"/>
      <c r="B34" s="52">
        <f>IF(A34="","",DATE(YEAR(A34),MONTH(A34),1))</f>
        <v/>
      </c>
      <c r="C34" s="82" t="n"/>
      <c r="D34" s="37" t="n"/>
      <c r="E34" s="83" t="n"/>
      <c r="F34" s="53" t="n"/>
    </row>
    <row r="35" ht="15" customHeight="1" s="22">
      <c r="A35" s="81" t="n"/>
      <c r="B35" s="56">
        <f>IF(A35="","",DATE(YEAR(A35),MONTH(A35),1))</f>
        <v/>
      </c>
      <c r="C35" s="82" t="n"/>
      <c r="D35" s="37" t="n"/>
      <c r="E35" s="83" t="n"/>
      <c r="F35" s="53" t="n"/>
    </row>
    <row r="36" ht="15" customHeight="1" s="22">
      <c r="A36" s="81" t="n"/>
      <c r="B36" s="52">
        <f>IF(A36="","",DATE(YEAR(A36),MONTH(A36),1))</f>
        <v/>
      </c>
      <c r="C36" s="82" t="n"/>
      <c r="D36" s="37" t="n"/>
      <c r="E36" s="83" t="n"/>
      <c r="F36" s="53" t="n"/>
    </row>
    <row r="37" ht="15" customHeight="1" s="22">
      <c r="A37" s="81" t="n"/>
      <c r="B37" s="56">
        <f>IF(A37="","",DATE(YEAR(A37),MONTH(A37),1))</f>
        <v/>
      </c>
      <c r="C37" s="82" t="n"/>
      <c r="D37" s="37" t="n"/>
      <c r="E37" s="83" t="n"/>
      <c r="F37" s="53" t="n"/>
    </row>
    <row r="38" ht="15" customHeight="1" s="22">
      <c r="A38" s="81" t="n"/>
      <c r="B38" s="52">
        <f>IF(A38="","",DATE(YEAR(A38),MONTH(A38),1))</f>
        <v/>
      </c>
      <c r="C38" s="82" t="n"/>
      <c r="D38" s="37" t="n"/>
      <c r="E38" s="83" t="n"/>
      <c r="F38" s="53" t="n"/>
    </row>
    <row r="39" ht="15" customHeight="1" s="22">
      <c r="A39" s="81" t="n"/>
      <c r="B39" s="56">
        <f>IF(A39="","",DATE(YEAR(A39),MONTH(A39),1))</f>
        <v/>
      </c>
      <c r="C39" s="82" t="n"/>
      <c r="D39" s="37" t="n"/>
      <c r="E39" s="83" t="n"/>
      <c r="F39" s="53" t="n"/>
    </row>
    <row r="40" ht="15" customHeight="1" s="22">
      <c r="A40" s="81" t="n"/>
      <c r="B40" s="52">
        <f>IF(A40="","",DATE(YEAR(A40),MONTH(A40),1))</f>
        <v/>
      </c>
      <c r="C40" s="82" t="n"/>
      <c r="D40" s="37" t="n"/>
      <c r="E40" s="83" t="n"/>
      <c r="F40" s="53" t="n"/>
    </row>
    <row r="41" ht="15" customHeight="1" s="22">
      <c r="A41" s="81" t="n"/>
      <c r="B41" s="56">
        <f>IF(A41="","",DATE(YEAR(A41),MONTH(A41),1))</f>
        <v/>
      </c>
      <c r="C41" s="82" t="n"/>
      <c r="D41" s="37" t="n"/>
      <c r="E41" s="83" t="n"/>
      <c r="F41" s="53" t="n"/>
    </row>
    <row r="42" ht="15" customHeight="1" s="22">
      <c r="A42" s="81" t="n"/>
      <c r="B42" s="52">
        <f>IF(A42="","",DATE(YEAR(A42),MONTH(A42),1))</f>
        <v/>
      </c>
      <c r="C42" s="82" t="n"/>
      <c r="D42" s="37" t="n"/>
      <c r="E42" s="83" t="n"/>
      <c r="F42" s="53" t="n"/>
    </row>
    <row r="43" ht="15" customHeight="1" s="22">
      <c r="A43" s="81" t="n"/>
      <c r="B43" s="56">
        <f>IF(A43="","",DATE(YEAR(A43),MONTH(A43),1))</f>
        <v/>
      </c>
      <c r="C43" s="82" t="n"/>
      <c r="D43" s="37" t="n"/>
      <c r="E43" s="83" t="n"/>
      <c r="F43" s="53" t="n"/>
    </row>
    <row r="44" ht="15" customHeight="1" s="22">
      <c r="A44" s="81" t="n"/>
      <c r="B44" s="52">
        <f>IF(A44="","",DATE(YEAR(A44),MONTH(A44),1))</f>
        <v/>
      </c>
      <c r="C44" s="82" t="n"/>
      <c r="D44" s="37" t="n"/>
      <c r="E44" s="83" t="n"/>
      <c r="F44" s="53" t="n"/>
    </row>
    <row r="45" ht="15" customHeight="1" s="22">
      <c r="A45" s="81" t="n"/>
      <c r="B45" s="56">
        <f>IF(A45="","",DATE(YEAR(A45),MONTH(A45),1))</f>
        <v/>
      </c>
      <c r="C45" s="82" t="n"/>
      <c r="D45" s="37" t="n"/>
      <c r="E45" s="83" t="n"/>
      <c r="F45" s="53" t="n"/>
    </row>
    <row r="46" ht="15" customHeight="1" s="22">
      <c r="A46" s="81" t="n"/>
      <c r="B46" s="52">
        <f>IF(A46="","",DATE(YEAR(A46),MONTH(A46),1))</f>
        <v/>
      </c>
      <c r="C46" s="82" t="n"/>
      <c r="D46" s="37" t="n"/>
      <c r="E46" s="83" t="n"/>
      <c r="F46" s="53" t="n"/>
    </row>
    <row r="47" ht="15" customHeight="1" s="22">
      <c r="A47" s="81" t="n"/>
      <c r="B47" s="56">
        <f>IF(A47="","",DATE(YEAR(A47),MONTH(A47),1))</f>
        <v/>
      </c>
      <c r="C47" s="82" t="n"/>
      <c r="D47" s="37" t="n"/>
      <c r="E47" s="83" t="n"/>
      <c r="F47" s="53" t="n"/>
    </row>
    <row r="48" ht="15" customHeight="1" s="22">
      <c r="A48" s="81" t="n"/>
      <c r="B48" s="52">
        <f>IF(A48="","",DATE(YEAR(A48),MONTH(A48),1))</f>
        <v/>
      </c>
      <c r="C48" s="82" t="n"/>
      <c r="D48" s="37" t="n"/>
      <c r="E48" s="83" t="n"/>
      <c r="F48" s="53" t="n"/>
    </row>
    <row r="49" ht="15" customHeight="1" s="22">
      <c r="A49" s="81" t="n"/>
      <c r="B49" s="56">
        <f>IF(A49="","",DATE(YEAR(A49),MONTH(A49),1))</f>
        <v/>
      </c>
      <c r="C49" s="82" t="n"/>
      <c r="D49" s="37" t="n"/>
      <c r="E49" s="83" t="n"/>
      <c r="F49" s="53" t="n"/>
    </row>
    <row r="50" ht="15" customHeight="1" s="22">
      <c r="A50" s="81" t="n"/>
      <c r="B50" s="52">
        <f>IF(A50="","",DATE(YEAR(A50),MONTH(A50),1))</f>
        <v/>
      </c>
      <c r="C50" s="82" t="n"/>
      <c r="D50" s="37" t="n"/>
      <c r="E50" s="83" t="n"/>
      <c r="F50" s="53" t="n"/>
    </row>
    <row r="51" ht="15" customHeight="1" s="22">
      <c r="A51" s="81" t="n"/>
      <c r="B51" s="56">
        <f>IF(A51="","",DATE(YEAR(A51),MONTH(A51),1))</f>
        <v/>
      </c>
      <c r="C51" s="82" t="n"/>
      <c r="D51" s="37" t="n"/>
      <c r="E51" s="83" t="n"/>
      <c r="F51" s="53" t="n"/>
    </row>
    <row r="52" ht="15" customHeight="1" s="22">
      <c r="A52" s="81" t="n"/>
      <c r="B52" s="52">
        <f>IF(A52="","",DATE(YEAR(A52),MONTH(A52),1))</f>
        <v/>
      </c>
      <c r="C52" s="82" t="n"/>
      <c r="D52" s="37" t="n"/>
      <c r="E52" s="83" t="n"/>
      <c r="F52" s="53" t="n"/>
    </row>
    <row r="53" ht="15" customHeight="1" s="22">
      <c r="A53" s="81" t="n"/>
      <c r="B53" s="56">
        <f>IF(A53="","",DATE(YEAR(A53),MONTH(A53),1))</f>
        <v/>
      </c>
      <c r="C53" s="82" t="n"/>
      <c r="D53" s="37" t="n"/>
      <c r="E53" s="83" t="n"/>
      <c r="F53" s="53" t="n"/>
    </row>
    <row r="54" ht="15" customHeight="1" s="22">
      <c r="A54" s="81" t="n"/>
      <c r="B54" s="52">
        <f>IF(A54="","",DATE(YEAR(A54),MONTH(A54),1))</f>
        <v/>
      </c>
      <c r="C54" s="82" t="n"/>
      <c r="D54" s="37" t="n"/>
      <c r="E54" s="83" t="n"/>
      <c r="F54" s="53" t="n"/>
    </row>
    <row r="55" ht="15" customHeight="1" s="22">
      <c r="A55" s="81" t="n"/>
      <c r="B55" s="56">
        <f>IF(A55="","",DATE(YEAR(A55),MONTH(A55),1))</f>
        <v/>
      </c>
      <c r="C55" s="82" t="n"/>
      <c r="D55" s="37" t="n"/>
      <c r="E55" s="83" t="n"/>
      <c r="F55" s="53" t="n"/>
    </row>
    <row r="56" ht="15" customHeight="1" s="22">
      <c r="A56" s="81" t="n"/>
      <c r="B56" s="52">
        <f>IF(A56="","",DATE(YEAR(A56),MONTH(A56),1))</f>
        <v/>
      </c>
      <c r="C56" s="82" t="n"/>
      <c r="D56" s="37" t="n"/>
      <c r="E56" s="83" t="n"/>
      <c r="F56" s="53" t="n"/>
    </row>
    <row r="57" ht="15" customHeight="1" s="22">
      <c r="A57" s="81" t="n"/>
      <c r="B57" s="56">
        <f>IF(A57="","",DATE(YEAR(A57),MONTH(A57),1))</f>
        <v/>
      </c>
      <c r="C57" s="82" t="n"/>
      <c r="D57" s="37" t="n"/>
      <c r="E57" s="83" t="n"/>
      <c r="F57" s="53" t="n"/>
    </row>
    <row r="58" ht="15" customHeight="1" s="22">
      <c r="A58" s="81" t="n"/>
      <c r="B58" s="52">
        <f>IF(A58="","",DATE(YEAR(A58),MONTH(A58),1))</f>
        <v/>
      </c>
      <c r="C58" s="82" t="n"/>
      <c r="D58" s="37" t="n"/>
      <c r="E58" s="83" t="n"/>
      <c r="F58" s="53" t="n"/>
    </row>
    <row r="59" ht="15" customHeight="1" s="22">
      <c r="A59" s="81" t="n"/>
      <c r="B59" s="56">
        <f>IF(A59="","",DATE(YEAR(A59),MONTH(A59),1))</f>
        <v/>
      </c>
      <c r="C59" s="82" t="n"/>
      <c r="D59" s="37" t="n"/>
      <c r="E59" s="83" t="n"/>
      <c r="F59" s="53" t="n"/>
    </row>
    <row r="60" ht="15" customHeight="1" s="22">
      <c r="A60" s="81" t="n"/>
      <c r="B60" s="52">
        <f>IF(A60="","",DATE(YEAR(A60),MONTH(A60),1))</f>
        <v/>
      </c>
      <c r="C60" s="82" t="n"/>
      <c r="D60" s="37" t="n"/>
      <c r="E60" s="83" t="n"/>
      <c r="F60" s="53" t="n"/>
    </row>
    <row r="61" ht="15" customHeight="1" s="22">
      <c r="A61" s="81" t="n"/>
      <c r="B61" s="56">
        <f>IF(A61="","",DATE(YEAR(A61),MONTH(A61),1))</f>
        <v/>
      </c>
      <c r="C61" s="82" t="n"/>
      <c r="D61" s="37" t="n"/>
      <c r="E61" s="83" t="n"/>
      <c r="F61" s="53" t="n"/>
    </row>
    <row r="62" ht="15" customHeight="1" s="22">
      <c r="A62" s="81" t="n"/>
      <c r="B62" s="52">
        <f>IF(A62="","",DATE(YEAR(A62),MONTH(A62),1))</f>
        <v/>
      </c>
      <c r="C62" s="82" t="n"/>
      <c r="D62" s="37" t="n"/>
      <c r="E62" s="83" t="n"/>
      <c r="F62" s="53" t="n"/>
    </row>
    <row r="63" ht="15" customHeight="1" s="22">
      <c r="A63" s="81" t="n"/>
      <c r="B63" s="56">
        <f>IF(A63="","",DATE(YEAR(A63),MONTH(A63),1))</f>
        <v/>
      </c>
      <c r="C63" s="82" t="n"/>
      <c r="D63" s="37" t="n"/>
      <c r="E63" s="83" t="n"/>
      <c r="F63" s="53" t="n"/>
    </row>
    <row r="64" ht="15" customHeight="1" s="22">
      <c r="A64" s="81" t="n"/>
      <c r="B64" s="52">
        <f>IF(A64="","",DATE(YEAR(A64),MONTH(A64),1))</f>
        <v/>
      </c>
      <c r="C64" s="82" t="n"/>
      <c r="D64" s="37" t="n"/>
      <c r="E64" s="83" t="n"/>
      <c r="F64" s="53" t="n"/>
    </row>
    <row r="65" ht="15" customHeight="1" s="22">
      <c r="A65" s="81" t="n"/>
      <c r="B65" s="56">
        <f>IF(A65="","",DATE(YEAR(A65),MONTH(A65),1))</f>
        <v/>
      </c>
      <c r="C65" s="82" t="n"/>
      <c r="D65" s="37" t="n"/>
      <c r="E65" s="83" t="n"/>
      <c r="F65" s="53" t="n"/>
    </row>
    <row r="66" ht="15" customHeight="1" s="22">
      <c r="A66" s="81" t="n"/>
      <c r="B66" s="52">
        <f>IF(A66="","",DATE(YEAR(A66),MONTH(A66),1))</f>
        <v/>
      </c>
      <c r="C66" s="82" t="n"/>
      <c r="D66" s="37" t="n"/>
      <c r="E66" s="83" t="n"/>
      <c r="F66" s="53" t="n"/>
    </row>
    <row r="67" ht="15" customHeight="1" s="22">
      <c r="A67" s="81" t="n"/>
      <c r="B67" s="56">
        <f>IF(A67="","",DATE(YEAR(A67),MONTH(A67),1))</f>
        <v/>
      </c>
      <c r="C67" s="82" t="n"/>
      <c r="D67" s="37" t="n"/>
      <c r="E67" s="83" t="n"/>
      <c r="F67" s="53" t="n"/>
    </row>
    <row r="68" ht="15" customHeight="1" s="22">
      <c r="A68" s="81" t="n"/>
      <c r="B68" s="52">
        <f>IF(A68="","",DATE(YEAR(A68),MONTH(A68),1))</f>
        <v/>
      </c>
      <c r="C68" s="82" t="n"/>
      <c r="D68" s="37" t="n"/>
      <c r="E68" s="83" t="n"/>
      <c r="F68" s="53" t="n"/>
    </row>
    <row r="69" ht="15" customHeight="1" s="22">
      <c r="A69" s="81" t="n"/>
      <c r="B69" s="56">
        <f>IF(A69="","",DATE(YEAR(A69),MONTH(A69),1))</f>
        <v/>
      </c>
      <c r="C69" s="82" t="n"/>
      <c r="D69" s="37" t="n"/>
      <c r="E69" s="83" t="n"/>
      <c r="F69" s="53" t="n"/>
    </row>
    <row r="70" ht="15" customHeight="1" s="22">
      <c r="A70" s="81" t="n"/>
      <c r="B70" s="52">
        <f>IF(A70="","",DATE(YEAR(A70),MONTH(A70),1))</f>
        <v/>
      </c>
      <c r="C70" s="82" t="n"/>
      <c r="D70" s="37" t="n"/>
      <c r="E70" s="83" t="n"/>
      <c r="F70" s="53" t="n"/>
    </row>
    <row r="71" ht="15" customHeight="1" s="22">
      <c r="A71" s="81" t="n"/>
      <c r="B71" s="56">
        <f>IF(A71="","",DATE(YEAR(A71),MONTH(A71),1))</f>
        <v/>
      </c>
      <c r="C71" s="82" t="n"/>
      <c r="D71" s="37" t="n"/>
      <c r="E71" s="83" t="n"/>
      <c r="F71" s="53" t="n"/>
    </row>
    <row r="72" ht="15" customHeight="1" s="22">
      <c r="A72" s="81" t="n"/>
      <c r="B72" s="52">
        <f>IF(A72="","",DATE(YEAR(A72),MONTH(A72),1))</f>
        <v/>
      </c>
      <c r="C72" s="82" t="n"/>
      <c r="D72" s="37" t="n"/>
      <c r="E72" s="83" t="n"/>
      <c r="F72" s="53" t="n"/>
    </row>
    <row r="73" ht="15" customHeight="1" s="22">
      <c r="A73" s="81" t="n"/>
      <c r="B73" s="56">
        <f>IF(A73="","",DATE(YEAR(A73),MONTH(A73),1))</f>
        <v/>
      </c>
      <c r="C73" s="82" t="n"/>
      <c r="D73" s="37" t="n"/>
      <c r="E73" s="83" t="n"/>
      <c r="F73" s="53" t="n"/>
    </row>
    <row r="74" ht="15" customHeight="1" s="22">
      <c r="A74" s="81" t="n"/>
      <c r="B74" s="52">
        <f>IF(A74="","",DATE(YEAR(A74),MONTH(A74),1))</f>
        <v/>
      </c>
      <c r="C74" s="82" t="n"/>
      <c r="D74" s="37" t="n"/>
      <c r="E74" s="83" t="n"/>
      <c r="F74" s="53" t="n"/>
    </row>
    <row r="75" ht="15" customHeight="1" s="22">
      <c r="A75" s="81" t="n"/>
      <c r="B75" s="56">
        <f>IF(A75="","",DATE(YEAR(A75),MONTH(A75),1))</f>
        <v/>
      </c>
      <c r="C75" s="82" t="n"/>
      <c r="D75" s="37" t="n"/>
      <c r="E75" s="83" t="n"/>
      <c r="F75" s="53" t="n"/>
    </row>
    <row r="76" ht="15" customHeight="1" s="22">
      <c r="A76" s="81" t="n"/>
      <c r="B76" s="52">
        <f>IF(A76="","",DATE(YEAR(A76),MONTH(A76),1))</f>
        <v/>
      </c>
      <c r="C76" s="82" t="n"/>
      <c r="D76" s="37" t="n"/>
      <c r="E76" s="83" t="n"/>
      <c r="F76" s="53" t="n"/>
    </row>
    <row r="77" ht="15" customHeight="1" s="22">
      <c r="A77" s="81" t="n"/>
      <c r="B77" s="56">
        <f>IF(A77="","",DATE(YEAR(A77),MONTH(A77),1))</f>
        <v/>
      </c>
      <c r="C77" s="82" t="n"/>
      <c r="D77" s="37" t="n"/>
      <c r="E77" s="83" t="n"/>
      <c r="F77" s="53" t="n"/>
    </row>
    <row r="78" ht="15" customHeight="1" s="22">
      <c r="A78" s="81" t="n"/>
      <c r="B78" s="52">
        <f>IF(A78="","",DATE(YEAR(A78),MONTH(A78),1))</f>
        <v/>
      </c>
      <c r="C78" s="82" t="n"/>
      <c r="D78" s="37" t="n"/>
      <c r="E78" s="83" t="n"/>
      <c r="F78" s="53" t="n"/>
    </row>
    <row r="79" ht="15" customHeight="1" s="22">
      <c r="A79" s="81" t="n"/>
      <c r="B79" s="56">
        <f>IF(A79="","",DATE(YEAR(A79),MONTH(A79),1))</f>
        <v/>
      </c>
      <c r="C79" s="82" t="n"/>
      <c r="D79" s="37" t="n"/>
      <c r="E79" s="83" t="n"/>
      <c r="F79" s="53" t="n"/>
    </row>
    <row r="80" ht="15" customHeight="1" s="22">
      <c r="A80" s="81" t="n"/>
      <c r="B80" s="52">
        <f>IF(A80="","",DATE(YEAR(A80),MONTH(A80),1))</f>
        <v/>
      </c>
      <c r="C80" s="82" t="n"/>
      <c r="D80" s="37" t="n"/>
      <c r="E80" s="83" t="n"/>
      <c r="F80" s="53" t="n"/>
    </row>
    <row r="81" ht="15" customHeight="1" s="22">
      <c r="A81" s="81" t="n"/>
      <c r="B81" s="56">
        <f>IF(A81="","",DATE(YEAR(A81),MONTH(A81),1))</f>
        <v/>
      </c>
      <c r="C81" s="82" t="n"/>
      <c r="D81" s="37" t="n"/>
      <c r="E81" s="83" t="n"/>
      <c r="F81" s="53" t="n"/>
    </row>
    <row r="82" ht="15" customHeight="1" s="22">
      <c r="A82" s="81" t="n"/>
      <c r="B82" s="52">
        <f>IF(A82="","",DATE(YEAR(A82),MONTH(A82),1))</f>
        <v/>
      </c>
      <c r="C82" s="82" t="n"/>
      <c r="D82" s="37" t="n"/>
      <c r="E82" s="83" t="n"/>
      <c r="F82" s="53" t="n"/>
    </row>
    <row r="83" ht="15" customHeight="1" s="22">
      <c r="A83" s="81" t="n"/>
      <c r="B83" s="56">
        <f>IF(A83="","",DATE(YEAR(A83),MONTH(A83),1))</f>
        <v/>
      </c>
      <c r="C83" s="82" t="n"/>
      <c r="D83" s="37" t="n"/>
      <c r="E83" s="83" t="n"/>
      <c r="F83" s="53" t="n"/>
    </row>
    <row r="84" ht="15" customHeight="1" s="22">
      <c r="A84" s="81" t="n"/>
      <c r="B84" s="52">
        <f>IF(A84="","",DATE(YEAR(A84),MONTH(A84),1))</f>
        <v/>
      </c>
      <c r="C84" s="82" t="n"/>
      <c r="D84" s="37" t="n"/>
      <c r="E84" s="83" t="n"/>
      <c r="F84" s="53" t="n"/>
    </row>
    <row r="85" ht="15" customHeight="1" s="22">
      <c r="A85" s="81" t="n"/>
      <c r="B85" s="56">
        <f>IF(A85="","",DATE(YEAR(A85),MONTH(A85),1))</f>
        <v/>
      </c>
      <c r="C85" s="82" t="n"/>
      <c r="D85" s="37" t="n"/>
      <c r="E85" s="83" t="n"/>
      <c r="F85" s="53" t="n"/>
    </row>
    <row r="86" ht="15" customHeight="1" s="22">
      <c r="A86" s="81" t="n"/>
      <c r="B86" s="52">
        <f>IF(A86="","",DATE(YEAR(A86),MONTH(A86),1))</f>
        <v/>
      </c>
      <c r="C86" s="82" t="n"/>
      <c r="D86" s="37" t="n"/>
      <c r="E86" s="83" t="n"/>
      <c r="F86" s="53" t="n"/>
    </row>
    <row r="87" ht="15" customHeight="1" s="22">
      <c r="A87" s="81" t="n"/>
      <c r="B87" s="56">
        <f>IF(A87="","",DATE(YEAR(A87),MONTH(A87),1))</f>
        <v/>
      </c>
      <c r="C87" s="82" t="n"/>
      <c r="D87" s="37" t="n"/>
      <c r="E87" s="83" t="n"/>
      <c r="F87" s="53" t="n"/>
    </row>
    <row r="88" ht="15" customHeight="1" s="22">
      <c r="A88" s="81" t="n"/>
      <c r="B88" s="52">
        <f>IF(A88="","",DATE(YEAR(A88),MONTH(A88),1))</f>
        <v/>
      </c>
      <c r="C88" s="82" t="n"/>
      <c r="D88" s="37" t="n"/>
      <c r="E88" s="83" t="n"/>
      <c r="F88" s="53" t="n"/>
    </row>
    <row r="89" ht="15" customHeight="1" s="22">
      <c r="A89" s="81" t="n"/>
      <c r="B89" s="56">
        <f>IF(A89="","",DATE(YEAR(A89),MONTH(A89),1))</f>
        <v/>
      </c>
      <c r="C89" s="82" t="n"/>
      <c r="D89" s="37" t="n"/>
      <c r="E89" s="83" t="n"/>
      <c r="F89" s="53" t="n"/>
    </row>
    <row r="90" ht="15" customHeight="1" s="22">
      <c r="A90" s="81" t="n"/>
      <c r="B90" s="52">
        <f>IF(A90="","",DATE(YEAR(A90),MONTH(A90),1))</f>
        <v/>
      </c>
      <c r="C90" s="82" t="n"/>
      <c r="D90" s="37" t="n"/>
      <c r="E90" s="83" t="n"/>
      <c r="F90" s="53" t="n"/>
    </row>
    <row r="91" ht="15" customHeight="1" s="22">
      <c r="A91" s="81" t="n"/>
      <c r="B91" s="56">
        <f>IF(A91="","",DATE(YEAR(A91),MONTH(A91),1))</f>
        <v/>
      </c>
      <c r="C91" s="82" t="n"/>
      <c r="D91" s="37" t="n"/>
      <c r="E91" s="83" t="n"/>
      <c r="F91" s="53" t="n"/>
    </row>
    <row r="92" ht="15" customHeight="1" s="22">
      <c r="A92" s="81" t="n"/>
      <c r="B92" s="52">
        <f>IF(A92="","",DATE(YEAR(A92),MONTH(A92),1))</f>
        <v/>
      </c>
      <c r="C92" s="82" t="n"/>
      <c r="D92" s="37" t="n"/>
      <c r="E92" s="83" t="n"/>
      <c r="F92" s="53" t="n"/>
    </row>
    <row r="93" ht="15" customHeight="1" s="22">
      <c r="A93" s="81" t="n"/>
      <c r="B93" s="56">
        <f>IF(A93="","",DATE(YEAR(A93),MONTH(A93),1))</f>
        <v/>
      </c>
      <c r="C93" s="82" t="n"/>
      <c r="D93" s="37" t="n"/>
      <c r="E93" s="83" t="n"/>
      <c r="F93" s="53" t="n"/>
    </row>
    <row r="94" ht="15" customHeight="1" s="22">
      <c r="A94" s="81" t="n"/>
      <c r="B94" s="52">
        <f>IF(A94="","",DATE(YEAR(A94),MONTH(A94),1))</f>
        <v/>
      </c>
      <c r="C94" s="82" t="n"/>
      <c r="D94" s="37" t="n"/>
      <c r="E94" s="83" t="n"/>
      <c r="F94" s="53" t="n"/>
    </row>
    <row r="95" ht="15" customHeight="1" s="22">
      <c r="A95" s="81" t="n"/>
      <c r="B95" s="56">
        <f>IF(A95="","",DATE(YEAR(A95),MONTH(A95),1))</f>
        <v/>
      </c>
      <c r="C95" s="82" t="n"/>
      <c r="D95" s="37" t="n"/>
      <c r="E95" s="83" t="n"/>
      <c r="F95" s="53" t="n"/>
    </row>
    <row r="96" ht="15" customHeight="1" s="22">
      <c r="A96" s="81" t="n"/>
      <c r="B96" s="52">
        <f>IF(A96="","",DATE(YEAR(A96),MONTH(A96),1))</f>
        <v/>
      </c>
      <c r="C96" s="82" t="n"/>
      <c r="D96" s="37" t="n"/>
      <c r="E96" s="83" t="n"/>
      <c r="F96" s="53" t="n"/>
    </row>
    <row r="97" ht="15" customHeight="1" s="22">
      <c r="A97" s="81" t="n"/>
      <c r="B97" s="56">
        <f>IF(A97="","",DATE(YEAR(A97),MONTH(A97),1))</f>
        <v/>
      </c>
      <c r="C97" s="82" t="n"/>
      <c r="D97" s="37" t="n"/>
      <c r="E97" s="83" t="n"/>
      <c r="F97" s="53" t="n"/>
    </row>
    <row r="98" ht="15" customHeight="1" s="22">
      <c r="A98" s="81" t="n"/>
      <c r="B98" s="52">
        <f>IF(A98="","",DATE(YEAR(A98),MONTH(A98),1))</f>
        <v/>
      </c>
      <c r="C98" s="82" t="n"/>
      <c r="D98" s="37" t="n"/>
      <c r="E98" s="83" t="n"/>
      <c r="F98" s="53" t="n"/>
    </row>
    <row r="99" ht="15" customHeight="1" s="22">
      <c r="A99" s="81" t="n"/>
      <c r="B99" s="56">
        <f>IF(A99="","",DATE(YEAR(A99),MONTH(A99),1))</f>
        <v/>
      </c>
      <c r="C99" s="82" t="n"/>
      <c r="D99" s="37" t="n"/>
      <c r="E99" s="83" t="n"/>
      <c r="F99" s="53" t="n"/>
    </row>
    <row r="100" ht="15" customHeight="1" s="22">
      <c r="A100" s="81" t="n"/>
      <c r="B100" s="52">
        <f>IF(A100="","",DATE(YEAR(A100),MONTH(A100),1))</f>
        <v/>
      </c>
      <c r="C100" s="82" t="n"/>
      <c r="D100" s="37" t="n"/>
      <c r="E100" s="83" t="n"/>
      <c r="F100" s="53" t="n"/>
    </row>
    <row r="101" ht="15" customHeight="1" s="22">
      <c r="A101" s="81" t="n"/>
      <c r="B101" s="56">
        <f>IF(A101="","",DATE(YEAR(A101),MONTH(A101),1))</f>
        <v/>
      </c>
      <c r="C101" s="82" t="n"/>
      <c r="D101" s="37" t="n"/>
      <c r="E101" s="83" t="n"/>
      <c r="F101" s="53" t="n"/>
    </row>
    <row r="102" ht="15" customHeight="1" s="22">
      <c r="A102" s="81" t="n"/>
      <c r="B102" s="52">
        <f>IF(A102="","",DATE(YEAR(A102),MONTH(A102),1))</f>
        <v/>
      </c>
      <c r="C102" s="82" t="n"/>
      <c r="D102" s="37" t="n"/>
      <c r="E102" s="83" t="n"/>
      <c r="F102" s="53" t="n"/>
    </row>
    <row r="103" ht="15" customHeight="1" s="22">
      <c r="A103" s="81" t="n"/>
      <c r="B103" s="56">
        <f>IF(A103="","",DATE(YEAR(A103),MONTH(A103),1))</f>
        <v/>
      </c>
      <c r="C103" s="82" t="n"/>
      <c r="D103" s="37" t="n"/>
      <c r="E103" s="83" t="n"/>
      <c r="F103" s="53" t="n"/>
    </row>
    <row r="104" ht="15" customHeight="1" s="22">
      <c r="A104" s="81" t="n"/>
      <c r="B104" s="52">
        <f>IF(A104="","",DATE(YEAR(A104),MONTH(A104),1))</f>
        <v/>
      </c>
      <c r="C104" s="82" t="n"/>
      <c r="D104" s="37" t="n"/>
      <c r="E104" s="83" t="n"/>
      <c r="F104" s="53" t="n"/>
    </row>
    <row r="105" ht="15" customHeight="1" s="22">
      <c r="A105" s="81" t="n"/>
      <c r="B105" s="56">
        <f>IF(A105="","",DATE(YEAR(A105),MONTH(A105),1))</f>
        <v/>
      </c>
      <c r="C105" s="82" t="n"/>
      <c r="D105" s="37" t="n"/>
      <c r="E105" s="83" t="n"/>
      <c r="F105" s="53" t="n"/>
    </row>
    <row r="106" ht="15" customHeight="1" s="22">
      <c r="A106" s="81" t="n"/>
      <c r="B106" s="52">
        <f>IF(A106="","",DATE(YEAR(A106),MONTH(A106),1))</f>
        <v/>
      </c>
      <c r="C106" s="82" t="n"/>
      <c r="D106" s="37" t="n"/>
      <c r="E106" s="83" t="n"/>
      <c r="F106" s="53" t="n"/>
    </row>
    <row r="107" ht="15" customHeight="1" s="22">
      <c r="A107" s="81" t="n"/>
      <c r="B107" s="56">
        <f>IF(A107="","",DATE(YEAR(A107),MONTH(A107),1))</f>
        <v/>
      </c>
      <c r="C107" s="82" t="n"/>
      <c r="D107" s="37" t="n"/>
      <c r="E107" s="83" t="n"/>
      <c r="F107" s="53" t="n"/>
    </row>
    <row r="108" ht="15" customHeight="1" s="22">
      <c r="A108" s="81" t="n"/>
      <c r="B108" s="52">
        <f>IF(A108="","",DATE(YEAR(A108),MONTH(A108),1))</f>
        <v/>
      </c>
      <c r="C108" s="82" t="n"/>
      <c r="D108" s="37" t="n"/>
      <c r="E108" s="83" t="n"/>
      <c r="F108" s="53" t="n"/>
    </row>
    <row r="109" ht="15" customHeight="1" s="22">
      <c r="A109" s="81" t="n"/>
      <c r="B109" s="56">
        <f>IF(A109="","",DATE(YEAR(A109),MONTH(A109),1))</f>
        <v/>
      </c>
      <c r="C109" s="82" t="n"/>
      <c r="D109" s="37" t="n"/>
      <c r="E109" s="83" t="n"/>
      <c r="F109" s="53" t="n"/>
    </row>
    <row r="110" ht="15" customHeight="1" s="22">
      <c r="A110" s="81" t="n"/>
      <c r="B110" s="52">
        <f>IF(A110="","",DATE(YEAR(A110),MONTH(A110),1))</f>
        <v/>
      </c>
      <c r="C110" s="82" t="n"/>
      <c r="D110" s="37" t="n"/>
      <c r="E110" s="83" t="n"/>
      <c r="F110" s="53" t="n"/>
    </row>
    <row r="111" ht="15" customHeight="1" s="22">
      <c r="A111" s="81" t="n"/>
      <c r="B111" s="56">
        <f>IF(A111="","",DATE(YEAR(A111),MONTH(A111),1))</f>
        <v/>
      </c>
      <c r="C111" s="82" t="n"/>
      <c r="D111" s="37" t="n"/>
      <c r="E111" s="83" t="n"/>
      <c r="F111" s="53" t="n"/>
    </row>
    <row r="112" ht="15" customHeight="1" s="22">
      <c r="A112" s="81" t="n"/>
      <c r="B112" s="52">
        <f>IF(A112="","",DATE(YEAR(A112),MONTH(A112),1))</f>
        <v/>
      </c>
      <c r="C112" s="82" t="n"/>
      <c r="D112" s="37" t="n"/>
      <c r="E112" s="83" t="n"/>
      <c r="F112" s="53" t="n"/>
    </row>
    <row r="113" ht="15" customHeight="1" s="22">
      <c r="A113" s="81" t="n"/>
      <c r="B113" s="56">
        <f>IF(A113="","",DATE(YEAR(A113),MONTH(A113),1))</f>
        <v/>
      </c>
      <c r="C113" s="82" t="n"/>
      <c r="D113" s="37" t="n"/>
      <c r="E113" s="83" t="n"/>
      <c r="F113" s="53" t="n"/>
    </row>
    <row r="114" ht="15" customHeight="1" s="22">
      <c r="A114" s="81" t="n"/>
      <c r="B114" s="52">
        <f>IF(A114="","",DATE(YEAR(A114),MONTH(A114),1))</f>
        <v/>
      </c>
      <c r="C114" s="82" t="n"/>
      <c r="D114" s="37" t="n"/>
      <c r="E114" s="83" t="n"/>
      <c r="F114" s="53" t="n"/>
    </row>
    <row r="115" ht="15" customHeight="1" s="22">
      <c r="A115" s="81" t="n"/>
      <c r="B115" s="56">
        <f>IF(A115="","",DATE(YEAR(A115),MONTH(A115),1))</f>
        <v/>
      </c>
      <c r="C115" s="82" t="n"/>
      <c r="D115" s="37" t="n"/>
      <c r="E115" s="83" t="n"/>
      <c r="F115" s="53" t="n"/>
    </row>
    <row r="116" ht="15" customHeight="1" s="22">
      <c r="A116" s="81" t="n"/>
      <c r="B116" s="52">
        <f>IF(A116="","",DATE(YEAR(A116),MONTH(A116),1))</f>
        <v/>
      </c>
      <c r="C116" s="82" t="n"/>
      <c r="D116" s="37" t="n"/>
      <c r="E116" s="83" t="n"/>
      <c r="F116" s="53" t="n"/>
    </row>
    <row r="117" ht="15" customHeight="1" s="22">
      <c r="A117" s="81" t="n"/>
      <c r="B117" s="56">
        <f>IF(A117="","",DATE(YEAR(A117),MONTH(A117),1))</f>
        <v/>
      </c>
      <c r="C117" s="82" t="n"/>
      <c r="D117" s="37" t="n"/>
      <c r="E117" s="83" t="n"/>
      <c r="F117" s="53" t="n"/>
    </row>
    <row r="118" ht="15" customHeight="1" s="22">
      <c r="A118" s="81" t="n"/>
      <c r="B118" s="52">
        <f>IF(A118="","",DATE(YEAR(A118),MONTH(A118),1))</f>
        <v/>
      </c>
      <c r="C118" s="82" t="n"/>
      <c r="D118" s="37" t="n"/>
      <c r="E118" s="83" t="n"/>
      <c r="F118" s="53" t="n"/>
    </row>
    <row r="119" ht="15" customHeight="1" s="22">
      <c r="A119" s="81" t="n"/>
      <c r="B119" s="56">
        <f>IF(A119="","",DATE(YEAR(A119),MONTH(A119),1))</f>
        <v/>
      </c>
      <c r="C119" s="82" t="n"/>
      <c r="D119" s="37" t="n"/>
      <c r="E119" s="83" t="n"/>
      <c r="F119" s="53" t="n"/>
    </row>
    <row r="120" ht="15" customHeight="1" s="22">
      <c r="A120" s="81" t="n"/>
      <c r="B120" s="52">
        <f>IF(A120="","",DATE(YEAR(A120),MONTH(A120),1))</f>
        <v/>
      </c>
      <c r="C120" s="82" t="n"/>
      <c r="D120" s="37" t="n"/>
      <c r="E120" s="83" t="n"/>
      <c r="F120" s="53" t="n"/>
    </row>
    <row r="121" ht="15" customHeight="1" s="22">
      <c r="A121" s="81" t="n"/>
      <c r="B121" s="56">
        <f>IF(A121="","",DATE(YEAR(A121),MONTH(A121),1))</f>
        <v/>
      </c>
      <c r="C121" s="82" t="n"/>
      <c r="D121" s="37" t="n"/>
      <c r="E121" s="83" t="n"/>
      <c r="F121" s="53" t="n"/>
    </row>
    <row r="122" ht="15" customHeight="1" s="22">
      <c r="A122" s="81" t="n"/>
      <c r="B122" s="52">
        <f>IF(A122="","",DATE(YEAR(A122),MONTH(A122),1))</f>
        <v/>
      </c>
      <c r="C122" s="82" t="n"/>
      <c r="D122" s="37" t="n"/>
      <c r="E122" s="83" t="n"/>
      <c r="F122" s="53" t="n"/>
    </row>
    <row r="123" ht="15" customHeight="1" s="22">
      <c r="A123" s="81" t="n"/>
      <c r="B123" s="56">
        <f>IF(A123="","",DATE(YEAR(A123),MONTH(A123),1))</f>
        <v/>
      </c>
      <c r="C123" s="82" t="n"/>
      <c r="D123" s="37" t="n"/>
      <c r="E123" s="83" t="n"/>
      <c r="F123" s="53" t="n"/>
    </row>
    <row r="124" ht="15" customHeight="1" s="22">
      <c r="A124" s="81" t="n"/>
      <c r="B124" s="52">
        <f>IF(A124="","",DATE(YEAR(A124),MONTH(A124),1))</f>
        <v/>
      </c>
      <c r="C124" s="82" t="n"/>
      <c r="D124" s="37" t="n"/>
      <c r="E124" s="83" t="n"/>
      <c r="F124" s="53" t="n"/>
    </row>
    <row r="125" ht="15" customHeight="1" s="22">
      <c r="A125" s="81" t="n"/>
      <c r="B125" s="56">
        <f>IF(A125="","",DATE(YEAR(A125),MONTH(A125),1))</f>
        <v/>
      </c>
      <c r="C125" s="82" t="n"/>
      <c r="D125" s="37" t="n"/>
      <c r="E125" s="83" t="n"/>
      <c r="F125" s="53" t="n"/>
    </row>
    <row r="126" ht="15" customHeight="1" s="22">
      <c r="A126" s="81" t="n"/>
      <c r="B126" s="52">
        <f>IF(A126="","",DATE(YEAR(A126),MONTH(A126),1))</f>
        <v/>
      </c>
      <c r="C126" s="82" t="n"/>
      <c r="D126" s="37" t="n"/>
      <c r="E126" s="83" t="n"/>
      <c r="F126" s="53" t="n"/>
    </row>
    <row r="127" ht="15" customHeight="1" s="22">
      <c r="A127" s="81" t="n"/>
      <c r="B127" s="56">
        <f>IF(A127="","",DATE(YEAR(A127),MONTH(A127),1))</f>
        <v/>
      </c>
      <c r="C127" s="82" t="n"/>
      <c r="D127" s="37" t="n"/>
      <c r="E127" s="83" t="n"/>
      <c r="F127" s="53" t="n"/>
    </row>
    <row r="128" ht="15" customHeight="1" s="22">
      <c r="A128" s="81" t="n"/>
      <c r="B128" s="52">
        <f>IF(A128="","",DATE(YEAR(A128),MONTH(A128),1))</f>
        <v/>
      </c>
      <c r="C128" s="82" t="n"/>
      <c r="D128" s="37" t="n"/>
      <c r="E128" s="83" t="n"/>
      <c r="F128" s="53" t="n"/>
    </row>
    <row r="129" ht="15" customHeight="1" s="22">
      <c r="A129" s="81" t="n"/>
      <c r="B129" s="56">
        <f>IF(A129="","",DATE(YEAR(A129),MONTH(A129),1))</f>
        <v/>
      </c>
      <c r="C129" s="82" t="n"/>
      <c r="D129" s="37" t="n"/>
      <c r="E129" s="83" t="n"/>
      <c r="F129" s="53" t="n"/>
    </row>
    <row r="130" ht="15" customHeight="1" s="22">
      <c r="A130" s="81" t="n"/>
      <c r="B130" s="52">
        <f>IF(A130="","",DATE(YEAR(A130),MONTH(A130),1))</f>
        <v/>
      </c>
      <c r="C130" s="82" t="n"/>
      <c r="D130" s="37" t="n"/>
      <c r="E130" s="83" t="n"/>
      <c r="F130" s="53" t="n"/>
    </row>
    <row r="131" ht="15" customHeight="1" s="22">
      <c r="A131" s="81" t="n"/>
      <c r="B131" s="56">
        <f>IF(A131="","",DATE(YEAR(A131),MONTH(A131),1))</f>
        <v/>
      </c>
      <c r="C131" s="82" t="n"/>
      <c r="D131" s="37" t="n"/>
      <c r="E131" s="83" t="n"/>
      <c r="F131" s="53" t="n"/>
    </row>
    <row r="132" ht="15" customHeight="1" s="22">
      <c r="A132" s="81" t="n"/>
      <c r="B132" s="52">
        <f>IF(A132="","",DATE(YEAR(A132),MONTH(A132),1))</f>
        <v/>
      </c>
      <c r="C132" s="82" t="n"/>
      <c r="D132" s="37" t="n"/>
      <c r="E132" s="83" t="n"/>
      <c r="F132" s="53" t="n"/>
    </row>
    <row r="133" ht="15" customHeight="1" s="22">
      <c r="A133" s="81" t="n"/>
      <c r="B133" s="56">
        <f>IF(A133="","",DATE(YEAR(A133),MONTH(A133),1))</f>
        <v/>
      </c>
      <c r="C133" s="82" t="n"/>
      <c r="D133" s="37" t="n"/>
      <c r="E133" s="83" t="n"/>
      <c r="F133" s="53" t="n"/>
    </row>
    <row r="134" ht="15" customHeight="1" s="22">
      <c r="A134" s="81" t="n"/>
      <c r="B134" s="52">
        <f>IF(A134="","",DATE(YEAR(A134),MONTH(A134),1))</f>
        <v/>
      </c>
      <c r="C134" s="82" t="n"/>
      <c r="D134" s="37" t="n"/>
      <c r="E134" s="83" t="n"/>
      <c r="F134" s="53" t="n"/>
    </row>
    <row r="135" ht="15" customHeight="1" s="22">
      <c r="A135" s="81" t="n"/>
      <c r="B135" s="56">
        <f>IF(A135="","",DATE(YEAR(A135),MONTH(A135),1))</f>
        <v/>
      </c>
      <c r="C135" s="82" t="n"/>
      <c r="D135" s="37" t="n"/>
      <c r="E135" s="83" t="n"/>
      <c r="F135" s="53" t="n"/>
    </row>
    <row r="136" ht="15" customHeight="1" s="22">
      <c r="A136" s="81" t="n"/>
      <c r="B136" s="52">
        <f>IF(A136="","",DATE(YEAR(A136),MONTH(A136),1))</f>
        <v/>
      </c>
      <c r="C136" s="82" t="n"/>
      <c r="D136" s="37" t="n"/>
      <c r="E136" s="83" t="n"/>
      <c r="F136" s="53" t="n"/>
    </row>
    <row r="137" ht="15" customHeight="1" s="22">
      <c r="A137" s="81" t="n"/>
      <c r="B137" s="56">
        <f>IF(A137="","",DATE(YEAR(A137),MONTH(A137),1))</f>
        <v/>
      </c>
      <c r="C137" s="82" t="n"/>
      <c r="D137" s="37" t="n"/>
      <c r="E137" s="83" t="n"/>
      <c r="F137" s="53" t="n"/>
    </row>
    <row r="138" ht="15" customHeight="1" s="22">
      <c r="A138" s="81" t="n"/>
      <c r="B138" s="52">
        <f>IF(A138="","",DATE(YEAR(A138),MONTH(A138),1))</f>
        <v/>
      </c>
      <c r="C138" s="82" t="n"/>
      <c r="D138" s="37" t="n"/>
      <c r="E138" s="83" t="n"/>
      <c r="F138" s="53" t="n"/>
    </row>
    <row r="139" ht="15" customHeight="1" s="22">
      <c r="A139" s="81" t="n"/>
      <c r="B139" s="56">
        <f>IF(A139="","",DATE(YEAR(A139),MONTH(A139),1))</f>
        <v/>
      </c>
      <c r="C139" s="82" t="n"/>
      <c r="D139" s="37" t="n"/>
      <c r="E139" s="83" t="n"/>
      <c r="F139" s="53" t="n"/>
    </row>
    <row r="140" ht="15" customHeight="1" s="22">
      <c r="A140" s="81" t="n"/>
      <c r="B140" s="52">
        <f>IF(A140="","",DATE(YEAR(A140),MONTH(A140),1))</f>
        <v/>
      </c>
      <c r="C140" s="82" t="n"/>
      <c r="D140" s="37" t="n"/>
      <c r="E140" s="83" t="n"/>
      <c r="F140" s="53" t="n"/>
    </row>
    <row r="141" ht="15" customHeight="1" s="22">
      <c r="A141" s="81" t="n"/>
      <c r="B141" s="56">
        <f>IF(A141="","",DATE(YEAR(A141),MONTH(A141),1))</f>
        <v/>
      </c>
      <c r="C141" s="82" t="n"/>
      <c r="D141" s="37" t="n"/>
      <c r="E141" s="83" t="n"/>
      <c r="F141" s="53" t="n"/>
    </row>
    <row r="142" ht="15" customHeight="1" s="22">
      <c r="A142" s="81" t="n"/>
      <c r="B142" s="52">
        <f>IF(A142="","",DATE(YEAR(A142),MONTH(A142),1))</f>
        <v/>
      </c>
      <c r="C142" s="82" t="n"/>
      <c r="D142" s="37" t="n"/>
      <c r="E142" s="83" t="n"/>
      <c r="F142" s="53" t="n"/>
    </row>
    <row r="143" ht="15" customHeight="1" s="22">
      <c r="A143" s="81" t="n"/>
      <c r="B143" s="56">
        <f>IF(A143="","",DATE(YEAR(A143),MONTH(A143),1))</f>
        <v/>
      </c>
      <c r="C143" s="82" t="n"/>
      <c r="D143" s="37" t="n"/>
      <c r="E143" s="83" t="n"/>
      <c r="F143" s="53" t="n"/>
    </row>
    <row r="144" ht="15" customHeight="1" s="22">
      <c r="A144" s="81" t="n"/>
      <c r="B144" s="52">
        <f>IF(A144="","",DATE(YEAR(A144),MONTH(A144),1))</f>
        <v/>
      </c>
      <c r="C144" s="82" t="n"/>
      <c r="D144" s="37" t="n"/>
      <c r="E144" s="83" t="n"/>
      <c r="F144" s="53" t="n"/>
    </row>
    <row r="145" ht="15" customHeight="1" s="22">
      <c r="A145" s="81" t="n"/>
      <c r="B145" s="56">
        <f>IF(A145="","",DATE(YEAR(A145),MONTH(A145),1))</f>
        <v/>
      </c>
      <c r="C145" s="82" t="n"/>
      <c r="D145" s="37" t="n"/>
      <c r="E145" s="83" t="n"/>
      <c r="F145" s="53" t="n"/>
    </row>
    <row r="146" ht="15" customHeight="1" s="22">
      <c r="A146" s="81" t="n"/>
      <c r="B146" s="52">
        <f>IF(A146="","",DATE(YEAR(A146),MONTH(A146),1))</f>
        <v/>
      </c>
      <c r="C146" s="82" t="n"/>
      <c r="D146" s="37" t="n"/>
      <c r="E146" s="83" t="n"/>
      <c r="F146" s="53" t="n"/>
    </row>
    <row r="147" ht="15" customHeight="1" s="22">
      <c r="A147" s="81" t="n"/>
      <c r="B147" s="56">
        <f>IF(A147="","",DATE(YEAR(A147),MONTH(A147),1))</f>
        <v/>
      </c>
      <c r="C147" s="82" t="n"/>
      <c r="D147" s="37" t="n"/>
      <c r="E147" s="83" t="n"/>
      <c r="F147" s="53" t="n"/>
    </row>
    <row r="148" ht="15" customHeight="1" s="22">
      <c r="A148" s="81" t="n"/>
      <c r="B148" s="52">
        <f>IF(A148="","",DATE(YEAR(A148),MONTH(A148),1))</f>
        <v/>
      </c>
      <c r="C148" s="82" t="n"/>
      <c r="D148" s="37" t="n"/>
      <c r="E148" s="83" t="n"/>
      <c r="F148" s="53" t="n"/>
    </row>
    <row r="149" ht="15" customHeight="1" s="22">
      <c r="A149" s="81" t="n"/>
      <c r="B149" s="56">
        <f>IF(A149="","",DATE(YEAR(A149),MONTH(A149),1))</f>
        <v/>
      </c>
      <c r="C149" s="82" t="n"/>
      <c r="D149" s="37" t="n"/>
      <c r="E149" s="83" t="n"/>
      <c r="F149" s="53" t="n"/>
    </row>
    <row r="150" ht="15" customHeight="1" s="22">
      <c r="A150" s="81" t="n"/>
      <c r="B150" s="52">
        <f>IF(A150="","",DATE(YEAR(A150),MONTH(A150),1))</f>
        <v/>
      </c>
      <c r="C150" s="82" t="n"/>
      <c r="D150" s="37" t="n"/>
      <c r="E150" s="83" t="n"/>
      <c r="F150" s="53" t="n"/>
    </row>
    <row r="151" ht="15" customHeight="1" s="22">
      <c r="A151" s="81" t="n"/>
      <c r="B151" s="56">
        <f>IF(A151="","",DATE(YEAR(A151),MONTH(A151),1))</f>
        <v/>
      </c>
      <c r="C151" s="82" t="n"/>
      <c r="D151" s="37" t="n"/>
      <c r="E151" s="83" t="n"/>
      <c r="F151" s="53" t="n"/>
    </row>
    <row r="152" ht="15" customHeight="1" s="22">
      <c r="A152" s="81" t="n"/>
      <c r="B152" s="52">
        <f>IF(A152="","",DATE(YEAR(A152),MONTH(A152),1))</f>
        <v/>
      </c>
      <c r="C152" s="82" t="n"/>
      <c r="D152" s="37" t="n"/>
      <c r="E152" s="83" t="n"/>
      <c r="F152" s="53" t="n"/>
    </row>
    <row r="153" ht="15" customHeight="1" s="22">
      <c r="A153" s="81" t="n"/>
      <c r="B153" s="56">
        <f>IF(A153="","",DATE(YEAR(A153),MONTH(A153),1))</f>
        <v/>
      </c>
      <c r="C153" s="82" t="n"/>
      <c r="D153" s="37" t="n"/>
      <c r="E153" s="83" t="n"/>
      <c r="F153" s="53" t="n"/>
    </row>
    <row r="154" ht="15" customHeight="1" s="22">
      <c r="A154" s="81" t="n"/>
      <c r="B154" s="52">
        <f>IF(A154="","",DATE(YEAR(A154),MONTH(A154),1))</f>
        <v/>
      </c>
      <c r="C154" s="82" t="n"/>
      <c r="D154" s="37" t="n"/>
      <c r="E154" s="83" t="n"/>
      <c r="F154" s="53" t="n"/>
    </row>
    <row r="155" ht="15" customHeight="1" s="22">
      <c r="A155" s="81" t="n"/>
      <c r="B155" s="56">
        <f>IF(A155="","",DATE(YEAR(A155),MONTH(A155),1))</f>
        <v/>
      </c>
      <c r="C155" s="82" t="n"/>
      <c r="D155" s="37" t="n"/>
      <c r="E155" s="83" t="n"/>
      <c r="F155" s="53" t="n"/>
    </row>
    <row r="156" ht="15" customHeight="1" s="22">
      <c r="A156" s="81" t="n"/>
      <c r="B156" s="52">
        <f>IF(A156="","",DATE(YEAR(A156),MONTH(A156),1))</f>
        <v/>
      </c>
      <c r="C156" s="82" t="n"/>
      <c r="D156" s="37" t="n"/>
      <c r="E156" s="83" t="n"/>
      <c r="F156" s="53" t="n"/>
    </row>
    <row r="157" ht="15" customHeight="1" s="22">
      <c r="A157" s="81" t="n"/>
      <c r="B157" s="56">
        <f>IF(A157="","",DATE(YEAR(A157),MONTH(A157),1))</f>
        <v/>
      </c>
      <c r="C157" s="82" t="n"/>
      <c r="D157" s="37" t="n"/>
      <c r="E157" s="83" t="n"/>
      <c r="F157" s="53" t="n"/>
    </row>
    <row r="158" ht="15" customHeight="1" s="22">
      <c r="A158" s="81" t="n"/>
      <c r="B158" s="52">
        <f>IF(A158="","",DATE(YEAR(A158),MONTH(A158),1))</f>
        <v/>
      </c>
      <c r="C158" s="82" t="n"/>
      <c r="D158" s="37" t="n"/>
      <c r="E158" s="83" t="n"/>
      <c r="F158" s="53" t="n"/>
    </row>
    <row r="159" ht="15" customHeight="1" s="22">
      <c r="A159" s="81" t="n"/>
      <c r="B159" s="56">
        <f>IF(A159="","",DATE(YEAR(A159),MONTH(A159),1))</f>
        <v/>
      </c>
      <c r="C159" s="82" t="n"/>
      <c r="D159" s="37" t="n"/>
      <c r="E159" s="83" t="n"/>
      <c r="F159" s="53" t="n"/>
    </row>
    <row r="160" ht="15" customHeight="1" s="22">
      <c r="A160" s="81" t="n"/>
      <c r="B160" s="52">
        <f>IF(A160="","",DATE(YEAR(A160),MONTH(A160),1))</f>
        <v/>
      </c>
      <c r="C160" s="82" t="n"/>
      <c r="D160" s="37" t="n"/>
      <c r="E160" s="83" t="n"/>
      <c r="F160" s="53" t="n"/>
    </row>
    <row r="161" ht="15" customHeight="1" s="22">
      <c r="A161" s="81" t="n"/>
      <c r="B161" s="56">
        <f>IF(A161="","",DATE(YEAR(A161),MONTH(A161),1))</f>
        <v/>
      </c>
      <c r="C161" s="82" t="n"/>
      <c r="D161" s="37" t="n"/>
      <c r="E161" s="83" t="n"/>
      <c r="F161" s="53" t="n"/>
    </row>
    <row r="162" ht="15" customHeight="1" s="22">
      <c r="A162" s="81" t="n"/>
      <c r="B162" s="52">
        <f>IF(A162="","",DATE(YEAR(A162),MONTH(A162),1))</f>
        <v/>
      </c>
      <c r="C162" s="82" t="n"/>
      <c r="D162" s="37" t="n"/>
      <c r="E162" s="83" t="n"/>
      <c r="F162" s="53" t="n"/>
    </row>
    <row r="163" ht="15" customHeight="1" s="22">
      <c r="A163" s="81" t="n"/>
      <c r="B163" s="56">
        <f>IF(A163="","",DATE(YEAR(A163),MONTH(A163),1))</f>
        <v/>
      </c>
      <c r="C163" s="82" t="n"/>
      <c r="D163" s="37" t="n"/>
      <c r="E163" s="83" t="n"/>
      <c r="F163" s="53" t="n"/>
    </row>
    <row r="164" ht="15" customHeight="1" s="22">
      <c r="A164" s="81" t="n"/>
      <c r="B164" s="52">
        <f>IF(A164="","",DATE(YEAR(A164),MONTH(A164),1))</f>
        <v/>
      </c>
      <c r="C164" s="82" t="n"/>
      <c r="D164" s="37" t="n"/>
      <c r="E164" s="83" t="n"/>
      <c r="F164" s="53" t="n"/>
    </row>
    <row r="165" ht="15" customHeight="1" s="22">
      <c r="A165" s="81" t="n"/>
      <c r="B165" s="56">
        <f>IF(A165="","",DATE(YEAR(A165),MONTH(A165),1))</f>
        <v/>
      </c>
      <c r="C165" s="82" t="n"/>
      <c r="D165" s="37" t="n"/>
      <c r="E165" s="83" t="n"/>
      <c r="F165" s="53" t="n"/>
    </row>
    <row r="166" ht="15" customHeight="1" s="22">
      <c r="A166" s="81" t="n"/>
      <c r="B166" s="52">
        <f>IF(A166="","",DATE(YEAR(A166),MONTH(A166),1))</f>
        <v/>
      </c>
      <c r="C166" s="82" t="n"/>
      <c r="D166" s="37" t="n"/>
      <c r="E166" s="83" t="n"/>
      <c r="F166" s="53" t="n"/>
    </row>
    <row r="167" ht="15" customHeight="1" s="22">
      <c r="A167" s="81" t="n"/>
      <c r="B167" s="56">
        <f>IF(A167="","",DATE(YEAR(A167),MONTH(A167),1))</f>
        <v/>
      </c>
      <c r="C167" s="82" t="n"/>
      <c r="D167" s="37" t="n"/>
      <c r="E167" s="83" t="n"/>
      <c r="F167" s="53" t="n"/>
    </row>
    <row r="168" ht="15" customHeight="1" s="22">
      <c r="A168" s="81" t="n"/>
      <c r="B168" s="52">
        <f>IF(A168="","",DATE(YEAR(A168),MONTH(A168),1))</f>
        <v/>
      </c>
      <c r="C168" s="82" t="n"/>
      <c r="D168" s="37" t="n"/>
      <c r="E168" s="83" t="n"/>
      <c r="F168" s="53" t="n"/>
    </row>
    <row r="169" ht="15" customHeight="1" s="22">
      <c r="A169" s="81" t="n"/>
      <c r="B169" s="56">
        <f>IF(A169="","",DATE(YEAR(A169),MONTH(A169),1))</f>
        <v/>
      </c>
      <c r="C169" s="82" t="n"/>
      <c r="D169" s="37" t="n"/>
      <c r="E169" s="83" t="n"/>
      <c r="F169" s="53" t="n"/>
    </row>
    <row r="170" ht="15" customHeight="1" s="22">
      <c r="A170" s="81" t="n"/>
      <c r="B170" s="52">
        <f>IF(A170="","",DATE(YEAR(A170),MONTH(A170),1))</f>
        <v/>
      </c>
      <c r="C170" s="82" t="n"/>
      <c r="D170" s="37" t="n"/>
      <c r="E170" s="83" t="n"/>
      <c r="F170" s="53" t="n"/>
    </row>
    <row r="171" ht="15" customHeight="1" s="22">
      <c r="A171" s="81" t="n"/>
      <c r="B171" s="56">
        <f>IF(A171="","",DATE(YEAR(A171),MONTH(A171),1))</f>
        <v/>
      </c>
      <c r="C171" s="82" t="n"/>
      <c r="D171" s="37" t="n"/>
      <c r="E171" s="83" t="n"/>
      <c r="F171" s="53" t="n"/>
    </row>
    <row r="172" ht="15" customHeight="1" s="22">
      <c r="A172" s="81" t="n"/>
      <c r="B172" s="52">
        <f>IF(A172="","",DATE(YEAR(A172),MONTH(A172),1))</f>
        <v/>
      </c>
      <c r="C172" s="82" t="n"/>
      <c r="D172" s="37" t="n"/>
      <c r="E172" s="83" t="n"/>
      <c r="F172" s="53" t="n"/>
    </row>
    <row r="173" ht="15" customHeight="1" s="22">
      <c r="A173" s="81" t="n"/>
      <c r="B173" s="56">
        <f>IF(A173="","",DATE(YEAR(A173),MONTH(A173),1))</f>
        <v/>
      </c>
      <c r="C173" s="82" t="n"/>
      <c r="D173" s="37" t="n"/>
      <c r="E173" s="83" t="n"/>
      <c r="F173" s="53" t="n"/>
    </row>
    <row r="174" ht="15" customHeight="1" s="22">
      <c r="A174" s="81" t="n"/>
      <c r="B174" s="52">
        <f>IF(A174="","",DATE(YEAR(A174),MONTH(A174),1))</f>
        <v/>
      </c>
      <c r="C174" s="82" t="n"/>
      <c r="D174" s="37" t="n"/>
      <c r="E174" s="83" t="n"/>
      <c r="F174" s="53" t="n"/>
    </row>
    <row r="175" ht="15" customHeight="1" s="22">
      <c r="A175" s="81" t="n"/>
      <c r="B175" s="56">
        <f>IF(A175="","",DATE(YEAR(A175),MONTH(A175),1))</f>
        <v/>
      </c>
      <c r="C175" s="82" t="n"/>
      <c r="D175" s="37" t="n"/>
      <c r="E175" s="83" t="n"/>
      <c r="F175" s="53" t="n"/>
    </row>
    <row r="176" ht="15" customHeight="1" s="22">
      <c r="A176" s="81" t="n"/>
      <c r="B176" s="52">
        <f>IF(A176="","",DATE(YEAR(A176),MONTH(A176),1))</f>
        <v/>
      </c>
      <c r="C176" s="82" t="n"/>
      <c r="D176" s="37" t="n"/>
      <c r="E176" s="83" t="n"/>
      <c r="F176" s="53" t="n"/>
    </row>
    <row r="177" ht="15" customHeight="1" s="22">
      <c r="A177" s="81" t="n"/>
      <c r="B177" s="56">
        <f>IF(A177="","",DATE(YEAR(A177),MONTH(A177),1))</f>
        <v/>
      </c>
      <c r="C177" s="82" t="n"/>
      <c r="D177" s="37" t="n"/>
      <c r="E177" s="83" t="n"/>
      <c r="F177" s="53" t="n"/>
    </row>
    <row r="178" ht="15" customHeight="1" s="22">
      <c r="A178" s="81" t="n"/>
      <c r="B178" s="52">
        <f>IF(A178="","",DATE(YEAR(A178),MONTH(A178),1))</f>
        <v/>
      </c>
      <c r="C178" s="82" t="n"/>
      <c r="D178" s="37" t="n"/>
      <c r="E178" s="83" t="n"/>
      <c r="F178" s="53" t="n"/>
    </row>
    <row r="179" ht="15" customHeight="1" s="22">
      <c r="A179" s="81" t="n"/>
      <c r="B179" s="56">
        <f>IF(A179="","",DATE(YEAR(A179),MONTH(A179),1))</f>
        <v/>
      </c>
      <c r="C179" s="82" t="n"/>
      <c r="D179" s="37" t="n"/>
      <c r="E179" s="83" t="n"/>
      <c r="F179" s="53" t="n"/>
    </row>
    <row r="180" ht="15" customHeight="1" s="22">
      <c r="A180" s="81" t="n"/>
      <c r="B180" s="52">
        <f>IF(A180="","",DATE(YEAR(A180),MONTH(A180),1))</f>
        <v/>
      </c>
      <c r="C180" s="82" t="n"/>
      <c r="D180" s="37" t="n"/>
      <c r="E180" s="83" t="n"/>
      <c r="F180" s="53" t="n"/>
    </row>
    <row r="181" ht="15" customHeight="1" s="22">
      <c r="A181" s="81" t="n"/>
      <c r="B181" s="56">
        <f>IF(A181="","",DATE(YEAR(A181),MONTH(A181),1))</f>
        <v/>
      </c>
      <c r="C181" s="82" t="n"/>
      <c r="D181" s="37" t="n"/>
      <c r="E181" s="83" t="n"/>
      <c r="F181" s="53" t="n"/>
    </row>
    <row r="182" ht="15" customHeight="1" s="22">
      <c r="A182" s="81" t="n"/>
      <c r="B182" s="52">
        <f>IF(A182="","",DATE(YEAR(A182),MONTH(A182),1))</f>
        <v/>
      </c>
      <c r="C182" s="82" t="n"/>
      <c r="D182" s="37" t="n"/>
      <c r="E182" s="83" t="n"/>
      <c r="F182" s="53" t="n"/>
    </row>
    <row r="183" ht="15" customHeight="1" s="22">
      <c r="A183" s="81" t="n"/>
      <c r="B183" s="56">
        <f>IF(A183="","",DATE(YEAR(A183),MONTH(A183),1))</f>
        <v/>
      </c>
      <c r="C183" s="82" t="n"/>
      <c r="D183" s="37" t="n"/>
      <c r="E183" s="83" t="n"/>
      <c r="F183" s="53" t="n"/>
    </row>
    <row r="184" ht="15" customHeight="1" s="22">
      <c r="A184" s="81" t="n"/>
      <c r="B184" s="52">
        <f>IF(A184="","",DATE(YEAR(A184),MONTH(A184),1))</f>
        <v/>
      </c>
      <c r="C184" s="82" t="n"/>
      <c r="D184" s="37" t="n"/>
      <c r="E184" s="83" t="n"/>
      <c r="F184" s="53" t="n"/>
    </row>
    <row r="185" ht="15" customHeight="1" s="22">
      <c r="A185" s="81" t="n"/>
      <c r="B185" s="56">
        <f>IF(A185="","",DATE(YEAR(A185),MONTH(A185),1))</f>
        <v/>
      </c>
      <c r="C185" s="82" t="n"/>
      <c r="D185" s="37" t="n"/>
      <c r="E185" s="83" t="n"/>
      <c r="F185" s="53" t="n"/>
    </row>
    <row r="186" ht="15" customHeight="1" s="22">
      <c r="A186" s="81" t="n"/>
      <c r="B186" s="52">
        <f>IF(A186="","",DATE(YEAR(A186),MONTH(A186),1))</f>
        <v/>
      </c>
      <c r="C186" s="82" t="n"/>
      <c r="D186" s="37" t="n"/>
      <c r="E186" s="83" t="n"/>
      <c r="F186" s="53" t="n"/>
    </row>
    <row r="187" ht="15" customHeight="1" s="22">
      <c r="A187" s="81" t="n"/>
      <c r="B187" s="56">
        <f>IF(A187="","",DATE(YEAR(A187),MONTH(A187),1))</f>
        <v/>
      </c>
      <c r="C187" s="82" t="n"/>
      <c r="D187" s="37" t="n"/>
      <c r="E187" s="83" t="n"/>
      <c r="F187" s="53" t="n"/>
    </row>
    <row r="188" ht="15" customHeight="1" s="22">
      <c r="A188" s="81" t="n"/>
      <c r="B188" s="52">
        <f>IF(A188="","",DATE(YEAR(A188),MONTH(A188),1))</f>
        <v/>
      </c>
      <c r="C188" s="82" t="n"/>
      <c r="D188" s="37" t="n"/>
      <c r="E188" s="83" t="n"/>
      <c r="F188" s="53" t="n"/>
    </row>
    <row r="189" ht="15" customHeight="1" s="22">
      <c r="A189" s="81" t="n"/>
      <c r="B189" s="56">
        <f>IF(A189="","",DATE(YEAR(A189),MONTH(A189),1))</f>
        <v/>
      </c>
      <c r="C189" s="82" t="n"/>
      <c r="D189" s="37" t="n"/>
      <c r="E189" s="83" t="n"/>
      <c r="F189" s="53" t="n"/>
    </row>
    <row r="190" ht="15" customHeight="1" s="22">
      <c r="A190" s="81" t="n"/>
      <c r="B190" s="52">
        <f>IF(A190="","",DATE(YEAR(A190),MONTH(A190),1))</f>
        <v/>
      </c>
      <c r="C190" s="82" t="n"/>
      <c r="D190" s="37" t="n"/>
      <c r="E190" s="83" t="n"/>
      <c r="F190" s="53" t="n"/>
    </row>
    <row r="191" ht="15" customHeight="1" s="22">
      <c r="A191" s="81" t="n"/>
      <c r="B191" s="56">
        <f>IF(A191="","",DATE(YEAR(A191),MONTH(A191),1))</f>
        <v/>
      </c>
      <c r="C191" s="82" t="n"/>
      <c r="D191" s="37" t="n"/>
      <c r="E191" s="83" t="n"/>
      <c r="F191" s="53" t="n"/>
    </row>
    <row r="192" ht="15" customHeight="1" s="22">
      <c r="A192" s="81" t="n"/>
      <c r="B192" s="52">
        <f>IF(A192="","",DATE(YEAR(A192),MONTH(A192),1))</f>
        <v/>
      </c>
      <c r="C192" s="82" t="n"/>
      <c r="D192" s="37" t="n"/>
      <c r="E192" s="83" t="n"/>
      <c r="F192" s="53" t="n"/>
    </row>
    <row r="193" ht="15" customHeight="1" s="22">
      <c r="A193" s="81" t="n"/>
      <c r="B193" s="56">
        <f>IF(A193="","",DATE(YEAR(A193),MONTH(A193),1))</f>
        <v/>
      </c>
      <c r="C193" s="82" t="n"/>
      <c r="D193" s="37" t="n"/>
      <c r="E193" s="83" t="n"/>
      <c r="F193" s="53" t="n"/>
    </row>
    <row r="194" ht="15" customHeight="1" s="22">
      <c r="A194" s="81" t="n"/>
      <c r="B194" s="52">
        <f>IF(A194="","",DATE(YEAR(A194),MONTH(A194),1))</f>
        <v/>
      </c>
      <c r="C194" s="82" t="n"/>
      <c r="D194" s="37" t="n"/>
      <c r="E194" s="83" t="n"/>
      <c r="F194" s="53" t="n"/>
    </row>
    <row r="195" ht="15" customHeight="1" s="22">
      <c r="A195" s="81" t="n"/>
      <c r="B195" s="56">
        <f>IF(A195="","",DATE(YEAR(A195),MONTH(A195),1))</f>
        <v/>
      </c>
      <c r="C195" s="82" t="n"/>
      <c r="D195" s="37" t="n"/>
      <c r="E195" s="83" t="n"/>
      <c r="F195" s="53" t="n"/>
    </row>
    <row r="196" ht="15" customHeight="1" s="22">
      <c r="A196" s="81" t="n"/>
      <c r="B196" s="52">
        <f>IF(A196="","",DATE(YEAR(A196),MONTH(A196),1))</f>
        <v/>
      </c>
      <c r="C196" s="82" t="n"/>
      <c r="D196" s="37" t="n"/>
      <c r="E196" s="83" t="n"/>
      <c r="F196" s="53" t="n"/>
    </row>
    <row r="197" ht="15" customHeight="1" s="22">
      <c r="A197" s="81" t="n"/>
      <c r="B197" s="56">
        <f>IF(A197="","",DATE(YEAR(A197),MONTH(A197),1))</f>
        <v/>
      </c>
      <c r="C197" s="82" t="n"/>
      <c r="D197" s="37" t="n"/>
      <c r="E197" s="83" t="n"/>
      <c r="F197" s="53" t="n"/>
    </row>
    <row r="198" ht="15" customHeight="1" s="22">
      <c r="A198" s="81" t="n"/>
      <c r="B198" s="52">
        <f>IF(A198="","",DATE(YEAR(A198),MONTH(A198),1))</f>
        <v/>
      </c>
      <c r="C198" s="82" t="n"/>
      <c r="D198" s="37" t="n"/>
      <c r="E198" s="83" t="n"/>
      <c r="F198" s="53" t="n"/>
    </row>
    <row r="199" ht="15" customHeight="1" s="22">
      <c r="A199" s="81" t="n"/>
      <c r="B199" s="56">
        <f>IF(A199="","",DATE(YEAR(A199),MONTH(A199),1))</f>
        <v/>
      </c>
      <c r="C199" s="82" t="n"/>
      <c r="D199" s="37" t="n"/>
      <c r="E199" s="83" t="n"/>
      <c r="F199" s="53" t="n"/>
    </row>
    <row r="200" ht="15" customHeight="1" s="22">
      <c r="A200" s="81" t="n"/>
      <c r="B200" s="52">
        <f>IF(A200="","",DATE(YEAR(A200),MONTH(A200),1))</f>
        <v/>
      </c>
      <c r="C200" s="82" t="n"/>
      <c r="D200" s="37" t="n"/>
      <c r="E200" s="83" t="n"/>
      <c r="F200" s="53" t="n"/>
    </row>
    <row r="201" ht="15" customHeight="1" s="22">
      <c r="A201" s="81" t="n"/>
      <c r="B201" s="56">
        <f>IF(A201="","",DATE(YEAR(A201),MONTH(A201),1))</f>
        <v/>
      </c>
      <c r="C201" s="82" t="n"/>
      <c r="D201" s="37" t="n"/>
      <c r="E201" s="83" t="n"/>
      <c r="F201" s="53" t="n"/>
    </row>
    <row r="202" ht="15" customHeight="1" s="22">
      <c r="A202" s="81" t="n"/>
      <c r="B202" s="52">
        <f>IF(A202="","",DATE(YEAR(A202),MONTH(A202),1))</f>
        <v/>
      </c>
      <c r="C202" s="82" t="n"/>
      <c r="D202" s="37" t="n"/>
      <c r="E202" s="83" t="n"/>
      <c r="F202" s="53" t="n"/>
    </row>
    <row r="203" ht="15" customHeight="1" s="22">
      <c r="A203" s="81" t="n"/>
      <c r="B203" s="56">
        <f>IF(A203="","",DATE(YEAR(A203),MONTH(A203),1))</f>
        <v/>
      </c>
      <c r="C203" s="82" t="n"/>
      <c r="D203" s="37" t="n"/>
      <c r="E203" s="83" t="n"/>
      <c r="F203" s="53" t="n"/>
    </row>
    <row r="204" ht="15" customHeight="1" s="22">
      <c r="A204" s="81" t="n"/>
      <c r="B204" s="52">
        <f>IF(A204="","",DATE(YEAR(A204),MONTH(A204),1))</f>
        <v/>
      </c>
      <c r="C204" s="82" t="n"/>
      <c r="D204" s="37" t="n"/>
      <c r="E204" s="83" t="n"/>
      <c r="F204" s="53" t="n"/>
    </row>
    <row r="205" ht="15" customHeight="1" s="22">
      <c r="A205" s="81" t="n"/>
      <c r="B205" s="56">
        <f>IF(A205="","",DATE(YEAR(A205),MONTH(A205),1))</f>
        <v/>
      </c>
      <c r="C205" s="82" t="n"/>
      <c r="D205" s="37" t="n"/>
      <c r="E205" s="83" t="n"/>
      <c r="F205" s="53" t="n"/>
    </row>
    <row r="206" ht="15" customHeight="1" s="22">
      <c r="A206" s="81" t="n"/>
      <c r="B206" s="52">
        <f>IF(A206="","",DATE(YEAR(A206),MONTH(A206),1))</f>
        <v/>
      </c>
      <c r="C206" s="82" t="n"/>
      <c r="D206" s="37" t="n"/>
      <c r="E206" s="83" t="n"/>
      <c r="F206" s="53" t="n"/>
    </row>
    <row r="207" ht="15" customHeight="1" s="22">
      <c r="A207" s="81" t="n"/>
      <c r="B207" s="56">
        <f>IF(A207="","",DATE(YEAR(A207),MONTH(A207),1))</f>
        <v/>
      </c>
      <c r="C207" s="82" t="n"/>
      <c r="D207" s="37" t="n"/>
      <c r="E207" s="83" t="n"/>
      <c r="F207" s="53" t="n"/>
    </row>
    <row r="208" ht="15" customHeight="1" s="22">
      <c r="A208" s="81" t="n"/>
      <c r="B208" s="52">
        <f>IF(A208="","",DATE(YEAR(A208),MONTH(A208),1))</f>
        <v/>
      </c>
      <c r="C208" s="82" t="n"/>
      <c r="D208" s="37" t="n"/>
      <c r="E208" s="83" t="n"/>
      <c r="F208" s="53" t="n"/>
    </row>
    <row r="209" ht="15" customHeight="1" s="22">
      <c r="A209" s="81" t="n"/>
      <c r="B209" s="56">
        <f>IF(A209="","",DATE(YEAR(A209),MONTH(A209),1))</f>
        <v/>
      </c>
      <c r="C209" s="82" t="n"/>
      <c r="D209" s="37" t="n"/>
      <c r="E209" s="83" t="n"/>
      <c r="F209" s="53" t="n"/>
    </row>
    <row r="210" ht="15" customHeight="1" s="22">
      <c r="A210" s="81" t="n"/>
      <c r="B210" s="52">
        <f>IF(A210="","",DATE(YEAR(A210),MONTH(A210),1))</f>
        <v/>
      </c>
      <c r="C210" s="82" t="n"/>
      <c r="D210" s="37" t="n"/>
      <c r="E210" s="83" t="n"/>
      <c r="F210" s="53" t="n"/>
    </row>
    <row r="211" ht="15" customHeight="1" s="22">
      <c r="A211" s="81" t="n"/>
      <c r="B211" s="56">
        <f>IF(A211="","",DATE(YEAR(A211),MONTH(A211),1))</f>
        <v/>
      </c>
      <c r="C211" s="82" t="n"/>
      <c r="D211" s="37" t="n"/>
      <c r="E211" s="83" t="n"/>
      <c r="F211" s="53" t="n"/>
    </row>
    <row r="212" ht="15" customHeight="1" s="22">
      <c r="A212" s="81" t="n"/>
      <c r="B212" s="52">
        <f>IF(A212="","",DATE(YEAR(A212),MONTH(A212),1))</f>
        <v/>
      </c>
      <c r="C212" s="82" t="n"/>
      <c r="D212" s="37" t="n"/>
      <c r="E212" s="83" t="n"/>
      <c r="F212" s="53" t="n"/>
    </row>
    <row r="213" ht="15" customHeight="1" s="22">
      <c r="A213" s="81" t="n"/>
      <c r="B213" s="56">
        <f>IF(A213="","",DATE(YEAR(A213),MONTH(A213),1))</f>
        <v/>
      </c>
      <c r="C213" s="82" t="n"/>
      <c r="D213" s="37" t="n"/>
      <c r="E213" s="83" t="n"/>
      <c r="F213" s="53" t="n"/>
    </row>
    <row r="214" ht="15" customHeight="1" s="22">
      <c r="A214" s="81" t="n"/>
      <c r="B214" s="52">
        <f>IF(A214="","",DATE(YEAR(A214),MONTH(A214),1))</f>
        <v/>
      </c>
      <c r="C214" s="82" t="n"/>
      <c r="D214" s="37" t="n"/>
      <c r="E214" s="83" t="n"/>
      <c r="F214" s="53" t="n"/>
    </row>
    <row r="215" ht="15" customHeight="1" s="22">
      <c r="A215" s="81" t="n"/>
      <c r="B215" s="56">
        <f>IF(A215="","",DATE(YEAR(A215),MONTH(A215),1))</f>
        <v/>
      </c>
      <c r="C215" s="82" t="n"/>
      <c r="D215" s="37" t="n"/>
      <c r="E215" s="83" t="n"/>
      <c r="F215" s="53" t="n"/>
    </row>
    <row r="216" ht="15" customHeight="1" s="22">
      <c r="A216" s="81" t="n"/>
      <c r="B216" s="52">
        <f>IF(A216="","",DATE(YEAR(A216),MONTH(A216),1))</f>
        <v/>
      </c>
      <c r="C216" s="82" t="n"/>
      <c r="D216" s="37" t="n"/>
      <c r="E216" s="83" t="n"/>
      <c r="F216" s="53" t="n"/>
    </row>
    <row r="217" ht="15" customHeight="1" s="22">
      <c r="A217" s="81" t="n"/>
      <c r="B217" s="56">
        <f>IF(A217="","",DATE(YEAR(A217),MONTH(A217),1))</f>
        <v/>
      </c>
      <c r="C217" s="82" t="n"/>
      <c r="D217" s="37" t="n"/>
      <c r="E217" s="83" t="n"/>
      <c r="F217" s="53" t="n"/>
    </row>
    <row r="218" ht="15" customHeight="1" s="22">
      <c r="A218" s="81" t="n"/>
      <c r="B218" s="52">
        <f>IF(A218="","",DATE(YEAR(A218),MONTH(A218),1))</f>
        <v/>
      </c>
      <c r="C218" s="82" t="n"/>
      <c r="D218" s="37" t="n"/>
      <c r="E218" s="83" t="n"/>
      <c r="F218" s="53" t="n"/>
    </row>
    <row r="219" ht="15" customHeight="1" s="22">
      <c r="A219" s="81" t="n"/>
      <c r="B219" s="56">
        <f>IF(A219="","",DATE(YEAR(A219),MONTH(A219),1))</f>
        <v/>
      </c>
      <c r="C219" s="82" t="n"/>
      <c r="D219" s="37" t="n"/>
      <c r="E219" s="83" t="n"/>
      <c r="F219" s="53" t="n"/>
    </row>
    <row r="220" ht="15" customHeight="1" s="22">
      <c r="A220" s="81" t="n"/>
      <c r="B220" s="52">
        <f>IF(A220="","",DATE(YEAR(A220),MONTH(A220),1))</f>
        <v/>
      </c>
      <c r="C220" s="82" t="n"/>
      <c r="D220" s="37" t="n"/>
      <c r="E220" s="83" t="n"/>
      <c r="F220" s="53" t="n"/>
    </row>
    <row r="221" ht="15" customHeight="1" s="22">
      <c r="A221" s="81" t="n"/>
      <c r="B221" s="56">
        <f>IF(A221="","",DATE(YEAR(A221),MONTH(A221),1))</f>
        <v/>
      </c>
      <c r="C221" s="82" t="n"/>
      <c r="D221" s="37" t="n"/>
      <c r="E221" s="83" t="n"/>
      <c r="F221" s="53" t="n"/>
    </row>
    <row r="222" ht="15" customHeight="1" s="22">
      <c r="A222" s="81" t="n"/>
      <c r="B222" s="52">
        <f>IF(A222="","",DATE(YEAR(A222),MONTH(A222),1))</f>
        <v/>
      </c>
      <c r="C222" s="82" t="n"/>
      <c r="D222" s="37" t="n"/>
      <c r="E222" s="83" t="n"/>
      <c r="F222" s="53" t="n"/>
    </row>
    <row r="223" ht="15" customHeight="1" s="22">
      <c r="A223" s="81" t="n"/>
      <c r="B223" s="56">
        <f>IF(A223="","",DATE(YEAR(A223),MONTH(A223),1))</f>
        <v/>
      </c>
      <c r="C223" s="82" t="n"/>
      <c r="D223" s="37" t="n"/>
      <c r="E223" s="83" t="n"/>
      <c r="F223" s="53" t="n"/>
    </row>
    <row r="224" ht="15" customHeight="1" s="22">
      <c r="A224" s="81" t="n"/>
      <c r="B224" s="52">
        <f>IF(A224="","",DATE(YEAR(A224),MONTH(A224),1))</f>
        <v/>
      </c>
      <c r="C224" s="82" t="n"/>
      <c r="D224" s="37" t="n"/>
      <c r="E224" s="83" t="n"/>
      <c r="F224" s="53" t="n"/>
    </row>
    <row r="225" ht="15" customHeight="1" s="22">
      <c r="A225" s="81" t="n"/>
      <c r="B225" s="56">
        <f>IF(A225="","",DATE(YEAR(A225),MONTH(A225),1))</f>
        <v/>
      </c>
      <c r="C225" s="82" t="n"/>
      <c r="D225" s="37" t="n"/>
      <c r="E225" s="83" t="n"/>
      <c r="F225" s="53" t="n"/>
    </row>
    <row r="226" ht="15" customHeight="1" s="22">
      <c r="A226" s="81" t="n"/>
      <c r="B226" s="52">
        <f>IF(A226="","",DATE(YEAR(A226),MONTH(A226),1))</f>
        <v/>
      </c>
      <c r="C226" s="82" t="n"/>
      <c r="D226" s="37" t="n"/>
      <c r="E226" s="83" t="n"/>
      <c r="F226" s="53" t="n"/>
    </row>
    <row r="227" ht="15" customHeight="1" s="22">
      <c r="A227" s="81" t="n"/>
      <c r="B227" s="56">
        <f>IF(A227="","",DATE(YEAR(A227),MONTH(A227),1))</f>
        <v/>
      </c>
      <c r="C227" s="82" t="n"/>
      <c r="D227" s="37" t="n"/>
      <c r="E227" s="83" t="n"/>
      <c r="F227" s="53" t="n"/>
    </row>
    <row r="228" ht="15" customHeight="1" s="22">
      <c r="A228" s="81" t="n"/>
      <c r="B228" s="52">
        <f>IF(A228="","",DATE(YEAR(A228),MONTH(A228),1))</f>
        <v/>
      </c>
      <c r="C228" s="82" t="n"/>
      <c r="D228" s="37" t="n"/>
      <c r="E228" s="83" t="n"/>
      <c r="F228" s="53" t="n"/>
    </row>
    <row r="229" ht="15" customHeight="1" s="22">
      <c r="A229" s="81" t="n"/>
      <c r="B229" s="56">
        <f>IF(A229="","",DATE(YEAR(A229),MONTH(A229),1))</f>
        <v/>
      </c>
      <c r="C229" s="82" t="n"/>
      <c r="D229" s="37" t="n"/>
      <c r="E229" s="83" t="n"/>
      <c r="F229" s="53" t="n"/>
    </row>
    <row r="230" ht="15" customHeight="1" s="22">
      <c r="A230" s="81" t="n"/>
      <c r="B230" s="52">
        <f>IF(A230="","",DATE(YEAR(A230),MONTH(A230),1))</f>
        <v/>
      </c>
      <c r="C230" s="82" t="n"/>
      <c r="D230" s="37" t="n"/>
      <c r="E230" s="83" t="n"/>
      <c r="F230" s="53" t="n"/>
    </row>
    <row r="231" ht="15" customHeight="1" s="22">
      <c r="A231" s="81" t="n"/>
      <c r="B231" s="56">
        <f>IF(A231="","",DATE(YEAR(A231),MONTH(A231),1))</f>
        <v/>
      </c>
      <c r="C231" s="82" t="n"/>
      <c r="D231" s="37" t="n"/>
      <c r="E231" s="83" t="n"/>
      <c r="F231" s="53" t="n"/>
    </row>
    <row r="232" ht="15" customHeight="1" s="22">
      <c r="A232" s="81" t="n"/>
      <c r="B232" s="52">
        <f>IF(A232="","",DATE(YEAR(A232),MONTH(A232),1))</f>
        <v/>
      </c>
      <c r="C232" s="82" t="n"/>
      <c r="D232" s="37" t="n"/>
      <c r="E232" s="83" t="n"/>
      <c r="F232" s="53" t="n"/>
    </row>
    <row r="233" ht="15" customHeight="1" s="22">
      <c r="A233" s="81" t="n"/>
      <c r="B233" s="56">
        <f>IF(A233="","",DATE(YEAR(A233),MONTH(A233),1))</f>
        <v/>
      </c>
      <c r="C233" s="82" t="n"/>
      <c r="D233" s="37" t="n"/>
      <c r="E233" s="83" t="n"/>
      <c r="F233" s="53" t="n"/>
    </row>
    <row r="234" ht="15" customHeight="1" s="22">
      <c r="A234" s="81" t="n"/>
      <c r="B234" s="52">
        <f>IF(A234="","",DATE(YEAR(A234),MONTH(A234),1))</f>
        <v/>
      </c>
      <c r="C234" s="82" t="n"/>
      <c r="D234" s="37" t="n"/>
      <c r="E234" s="83" t="n"/>
      <c r="F234" s="53" t="n"/>
    </row>
    <row r="235" ht="15" customHeight="1" s="22">
      <c r="A235" s="81" t="n"/>
      <c r="B235" s="56">
        <f>IF(A235="","",DATE(YEAR(A235),MONTH(A235),1))</f>
        <v/>
      </c>
      <c r="C235" s="82" t="n"/>
      <c r="D235" s="37" t="n"/>
      <c r="E235" s="83" t="n"/>
      <c r="F235" s="53" t="n"/>
    </row>
    <row r="236" ht="15" customHeight="1" s="22">
      <c r="A236" s="81" t="n"/>
      <c r="B236" s="52">
        <f>IF(A236="","",DATE(YEAR(A236),MONTH(A236),1))</f>
        <v/>
      </c>
      <c r="C236" s="82" t="n"/>
      <c r="D236" s="37" t="n"/>
      <c r="E236" s="83" t="n"/>
      <c r="F236" s="53" t="n"/>
    </row>
    <row r="237" ht="15" customHeight="1" s="22">
      <c r="A237" s="81" t="n"/>
      <c r="B237" s="56">
        <f>IF(A237="","",DATE(YEAR(A237),MONTH(A237),1))</f>
        <v/>
      </c>
      <c r="C237" s="82" t="n"/>
      <c r="D237" s="37" t="n"/>
      <c r="E237" s="83" t="n"/>
      <c r="F237" s="53" t="n"/>
    </row>
    <row r="238" ht="15" customHeight="1" s="22">
      <c r="A238" s="81" t="n"/>
      <c r="B238" s="52">
        <f>IF(A238="","",DATE(YEAR(A238),MONTH(A238),1))</f>
        <v/>
      </c>
      <c r="C238" s="82" t="n"/>
      <c r="D238" s="37" t="n"/>
      <c r="E238" s="83" t="n"/>
      <c r="F238" s="53" t="n"/>
    </row>
    <row r="239" ht="15" customHeight="1" s="22">
      <c r="A239" s="81" t="n"/>
      <c r="B239" s="56">
        <f>IF(A239="","",DATE(YEAR(A239),MONTH(A239),1))</f>
        <v/>
      </c>
      <c r="C239" s="82" t="n"/>
      <c r="D239" s="37" t="n"/>
      <c r="E239" s="83" t="n"/>
      <c r="F239" s="53" t="n"/>
    </row>
    <row r="240" ht="15" customHeight="1" s="22">
      <c r="A240" s="81" t="n"/>
      <c r="B240" s="52">
        <f>IF(A240="","",DATE(YEAR(A240),MONTH(A240),1))</f>
        <v/>
      </c>
      <c r="C240" s="82" t="n"/>
      <c r="D240" s="37" t="n"/>
      <c r="E240" s="83" t="n"/>
      <c r="F240" s="53" t="n"/>
    </row>
    <row r="241" ht="15" customHeight="1" s="22">
      <c r="A241" s="81" t="n"/>
      <c r="B241" s="56">
        <f>IF(A241="","",DATE(YEAR(A241),MONTH(A241),1))</f>
        <v/>
      </c>
      <c r="C241" s="82" t="n"/>
      <c r="D241" s="37" t="n"/>
      <c r="E241" s="83" t="n"/>
      <c r="F241" s="53" t="n"/>
    </row>
    <row r="242" ht="15" customHeight="1" s="22">
      <c r="A242" s="81" t="n"/>
      <c r="B242" s="52">
        <f>IF(A242="","",DATE(YEAR(A242),MONTH(A242),1))</f>
        <v/>
      </c>
      <c r="C242" s="82" t="n"/>
      <c r="D242" s="37" t="n"/>
      <c r="E242" s="83" t="n"/>
      <c r="F242" s="53" t="n"/>
    </row>
    <row r="243" ht="15" customHeight="1" s="22">
      <c r="A243" s="81" t="n"/>
      <c r="B243" s="56">
        <f>IF(A243="","",DATE(YEAR(A243),MONTH(A243),1))</f>
        <v/>
      </c>
      <c r="C243" s="82" t="n"/>
      <c r="D243" s="37" t="n"/>
      <c r="E243" s="83" t="n"/>
      <c r="F243" s="53" t="n"/>
    </row>
    <row r="244" ht="15" customHeight="1" s="22">
      <c r="A244" s="81" t="n"/>
      <c r="B244" s="52">
        <f>IF(A244="","",DATE(YEAR(A244),MONTH(A244),1))</f>
        <v/>
      </c>
      <c r="C244" s="82" t="n"/>
      <c r="D244" s="37" t="n"/>
      <c r="E244" s="83" t="n"/>
      <c r="F244" s="53" t="n"/>
    </row>
    <row r="245" ht="15" customHeight="1" s="22">
      <c r="A245" s="81" t="n"/>
      <c r="B245" s="56">
        <f>IF(A245="","",DATE(YEAR(A245),MONTH(A245),1))</f>
        <v/>
      </c>
      <c r="C245" s="82" t="n"/>
      <c r="D245" s="37" t="n"/>
      <c r="E245" s="83" t="n"/>
      <c r="F245" s="53" t="n"/>
    </row>
    <row r="246" ht="15" customHeight="1" s="22">
      <c r="A246" s="81" t="n"/>
      <c r="B246" s="52">
        <f>IF(A246="","",DATE(YEAR(A246),MONTH(A246),1))</f>
        <v/>
      </c>
      <c r="C246" s="82" t="n"/>
      <c r="D246" s="37" t="n"/>
      <c r="E246" s="83" t="n"/>
      <c r="F246" s="53" t="n"/>
    </row>
    <row r="247" ht="15" customHeight="1" s="22">
      <c r="A247" s="81" t="n"/>
      <c r="B247" s="56">
        <f>IF(A247="","",DATE(YEAR(A247),MONTH(A247),1))</f>
        <v/>
      </c>
      <c r="C247" s="82" t="n"/>
      <c r="D247" s="37" t="n"/>
      <c r="E247" s="83" t="n"/>
      <c r="F247" s="53" t="n"/>
    </row>
    <row r="248" ht="15" customHeight="1" s="22">
      <c r="A248" s="81" t="n"/>
      <c r="B248" s="52">
        <f>IF(A248="","",DATE(YEAR(A248),MONTH(A248),1))</f>
        <v/>
      </c>
      <c r="C248" s="82" t="n"/>
      <c r="D248" s="37" t="n"/>
      <c r="E248" s="83" t="n"/>
      <c r="F248" s="53" t="n"/>
    </row>
    <row r="249" ht="15" customHeight="1" s="22">
      <c r="A249" s="81" t="n"/>
      <c r="B249" s="56">
        <f>IF(A249="","",DATE(YEAR(A249),MONTH(A249),1))</f>
        <v/>
      </c>
      <c r="C249" s="82" t="n"/>
      <c r="D249" s="37" t="n"/>
      <c r="E249" s="83" t="n"/>
      <c r="F249" s="53" t="n"/>
    </row>
    <row r="250" ht="15" customHeight="1" s="22">
      <c r="A250" s="81" t="n"/>
      <c r="B250" s="52">
        <f>IF(A250="","",DATE(YEAR(A250),MONTH(A250),1))</f>
        <v/>
      </c>
      <c r="C250" s="82" t="n"/>
      <c r="D250" s="37" t="n"/>
      <c r="E250" s="83" t="n"/>
      <c r="F250" s="53" t="n"/>
    </row>
    <row r="251" ht="15" customHeight="1" s="22">
      <c r="A251" s="81" t="n"/>
      <c r="B251" s="56">
        <f>IF(A251="","",DATE(YEAR(A251),MONTH(A251),1))</f>
        <v/>
      </c>
      <c r="C251" s="82" t="n"/>
      <c r="D251" s="37" t="n"/>
      <c r="E251" s="83" t="n"/>
      <c r="F251" s="53" t="n"/>
    </row>
    <row r="252" ht="15" customHeight="1" s="22">
      <c r="A252" s="81" t="n"/>
      <c r="B252" s="52">
        <f>IF(A252="","",DATE(YEAR(A252),MONTH(A252),1))</f>
        <v/>
      </c>
      <c r="C252" s="82" t="n"/>
      <c r="D252" s="37" t="n"/>
      <c r="E252" s="83" t="n"/>
      <c r="F252" s="53" t="n"/>
    </row>
    <row r="253" ht="15" customHeight="1" s="22">
      <c r="A253" s="81" t="n"/>
      <c r="B253" s="56">
        <f>IF(A253="","",DATE(YEAR(A253),MONTH(A253),1))</f>
        <v/>
      </c>
      <c r="C253" s="82" t="n"/>
      <c r="D253" s="37" t="n"/>
      <c r="E253" s="83" t="n"/>
      <c r="F253" s="53" t="n"/>
    </row>
    <row r="254" ht="15" customHeight="1" s="22">
      <c r="A254" s="81" t="n"/>
      <c r="B254" s="52">
        <f>IF(A254="","",DATE(YEAR(A254),MONTH(A254),1))</f>
        <v/>
      </c>
      <c r="C254" s="82" t="n"/>
      <c r="D254" s="37" t="n"/>
      <c r="E254" s="83" t="n"/>
      <c r="F254" s="53" t="n"/>
    </row>
    <row r="255" ht="15" customHeight="1" s="22">
      <c r="A255" s="81" t="n"/>
      <c r="B255" s="56">
        <f>IF(A255="","",DATE(YEAR(A255),MONTH(A255),1))</f>
        <v/>
      </c>
      <c r="C255" s="82" t="n"/>
      <c r="D255" s="37" t="n"/>
      <c r="E255" s="83" t="n"/>
      <c r="F255" s="53" t="n"/>
    </row>
    <row r="256" ht="15" customHeight="1" s="22">
      <c r="A256" s="81" t="n"/>
      <c r="B256" s="52">
        <f>IF(A256="","",DATE(YEAR(A256),MONTH(A256),1))</f>
        <v/>
      </c>
      <c r="C256" s="82" t="n"/>
      <c r="D256" s="37" t="n"/>
      <c r="E256" s="83" t="n"/>
      <c r="F256" s="53" t="n"/>
    </row>
    <row r="257" ht="15" customHeight="1" s="22">
      <c r="A257" s="81" t="n"/>
      <c r="B257" s="56">
        <f>IF(A257="","",DATE(YEAR(A257),MONTH(A257),1))</f>
        <v/>
      </c>
      <c r="C257" s="82" t="n"/>
      <c r="D257" s="37" t="n"/>
      <c r="E257" s="83" t="n"/>
      <c r="F257" s="53" t="n"/>
    </row>
    <row r="258" ht="15" customHeight="1" s="22">
      <c r="A258" s="81" t="n"/>
      <c r="B258" s="52">
        <f>IF(A258="","",DATE(YEAR(A258),MONTH(A258),1))</f>
        <v/>
      </c>
      <c r="C258" s="82" t="n"/>
      <c r="D258" s="37" t="n"/>
      <c r="E258" s="83" t="n"/>
      <c r="F258" s="53" t="n"/>
    </row>
    <row r="259" ht="15" customHeight="1" s="22">
      <c r="A259" s="81" t="n"/>
      <c r="B259" s="56">
        <f>IF(A259="","",DATE(YEAR(A259),MONTH(A259),1))</f>
        <v/>
      </c>
      <c r="C259" s="82" t="n"/>
      <c r="D259" s="37" t="n"/>
      <c r="E259" s="83" t="n"/>
      <c r="F259" s="53" t="n"/>
    </row>
    <row r="260" ht="15" customHeight="1" s="22">
      <c r="A260" s="81" t="n"/>
      <c r="B260" s="52">
        <f>IF(A260="","",DATE(YEAR(A260),MONTH(A260),1))</f>
        <v/>
      </c>
      <c r="C260" s="82" t="n"/>
      <c r="D260" s="37" t="n"/>
      <c r="E260" s="83" t="n"/>
      <c r="F260" s="53" t="n"/>
    </row>
    <row r="261" ht="15" customHeight="1" s="22">
      <c r="A261" s="81" t="n"/>
      <c r="B261" s="56">
        <f>IF(A261="","",DATE(YEAR(A261),MONTH(A261),1))</f>
        <v/>
      </c>
      <c r="C261" s="82" t="n"/>
      <c r="D261" s="37" t="n"/>
      <c r="E261" s="83" t="n"/>
      <c r="F261" s="53" t="n"/>
    </row>
    <row r="262" ht="15" customHeight="1" s="22">
      <c r="A262" s="81" t="n"/>
      <c r="B262" s="52">
        <f>IF(A262="","",DATE(YEAR(A262),MONTH(A262),1))</f>
        <v/>
      </c>
      <c r="C262" s="82" t="n"/>
      <c r="D262" s="37" t="n"/>
      <c r="E262" s="83" t="n"/>
      <c r="F262" s="53" t="n"/>
    </row>
    <row r="263" ht="15" customHeight="1" s="22">
      <c r="A263" s="81" t="n"/>
      <c r="B263" s="56">
        <f>IF(A263="","",DATE(YEAR(A263),MONTH(A263),1))</f>
        <v/>
      </c>
      <c r="C263" s="82" t="n"/>
      <c r="D263" s="37" t="n"/>
      <c r="E263" s="83" t="n"/>
      <c r="F263" s="53" t="n"/>
    </row>
    <row r="264" ht="15" customHeight="1" s="22">
      <c r="A264" s="81" t="n"/>
      <c r="B264" s="52">
        <f>IF(A264="","",DATE(YEAR(A264),MONTH(A264),1))</f>
        <v/>
      </c>
      <c r="C264" s="82" t="n"/>
      <c r="D264" s="37" t="n"/>
      <c r="E264" s="83" t="n"/>
      <c r="F264" s="53" t="n"/>
    </row>
    <row r="265" ht="15" customHeight="1" s="22">
      <c r="A265" s="81" t="n"/>
      <c r="B265" s="56">
        <f>IF(A265="","",DATE(YEAR(A265),MONTH(A265),1))</f>
        <v/>
      </c>
      <c r="C265" s="82" t="n"/>
      <c r="D265" s="37" t="n"/>
      <c r="E265" s="83" t="n"/>
      <c r="F265" s="53" t="n"/>
    </row>
    <row r="266" ht="15" customHeight="1" s="22">
      <c r="A266" s="81" t="n"/>
      <c r="B266" s="52">
        <f>IF(A266="","",DATE(YEAR(A266),MONTH(A266),1))</f>
        <v/>
      </c>
      <c r="C266" s="82" t="n"/>
      <c r="D266" s="37" t="n"/>
      <c r="E266" s="83" t="n"/>
      <c r="F266" s="53" t="n"/>
    </row>
    <row r="267" ht="15" customHeight="1" s="22">
      <c r="A267" s="81" t="n"/>
      <c r="B267" s="56">
        <f>IF(A267="","",DATE(YEAR(A267),MONTH(A267),1))</f>
        <v/>
      </c>
      <c r="C267" s="82" t="n"/>
      <c r="D267" s="37" t="n"/>
      <c r="E267" s="83" t="n"/>
      <c r="F267" s="53" t="n"/>
    </row>
    <row r="268" ht="15" customHeight="1" s="22">
      <c r="A268" s="81" t="n"/>
      <c r="B268" s="52">
        <f>IF(A268="","",DATE(YEAR(A268),MONTH(A268),1))</f>
        <v/>
      </c>
      <c r="C268" s="82" t="n"/>
      <c r="D268" s="37" t="n"/>
      <c r="E268" s="83" t="n"/>
      <c r="F268" s="53" t="n"/>
    </row>
    <row r="269" ht="15" customHeight="1" s="22">
      <c r="A269" s="81" t="n"/>
      <c r="B269" s="56">
        <f>IF(A269="","",DATE(YEAR(A269),MONTH(A269),1))</f>
        <v/>
      </c>
      <c r="C269" s="82" t="n"/>
      <c r="D269" s="37" t="n"/>
      <c r="E269" s="83" t="n"/>
      <c r="F269" s="53" t="n"/>
    </row>
    <row r="270" ht="15" customHeight="1" s="22">
      <c r="A270" s="81" t="n"/>
      <c r="B270" s="52">
        <f>IF(A270="","",DATE(YEAR(A270),MONTH(A270),1))</f>
        <v/>
      </c>
      <c r="C270" s="82" t="n"/>
      <c r="D270" s="37" t="n"/>
      <c r="E270" s="83" t="n"/>
      <c r="F270" s="53" t="n"/>
    </row>
    <row r="271" ht="15" customHeight="1" s="22">
      <c r="A271" s="81" t="n"/>
      <c r="B271" s="56">
        <f>IF(A271="","",DATE(YEAR(A271),MONTH(A271),1))</f>
        <v/>
      </c>
      <c r="C271" s="82" t="n"/>
      <c r="D271" s="37" t="n"/>
      <c r="E271" s="83" t="n"/>
      <c r="F271" s="53" t="n"/>
    </row>
    <row r="272" ht="15" customHeight="1" s="22">
      <c r="A272" s="81" t="n"/>
      <c r="B272" s="52">
        <f>IF(A272="","",DATE(YEAR(A272),MONTH(A272),1))</f>
        <v/>
      </c>
      <c r="C272" s="82" t="n"/>
      <c r="D272" s="37" t="n"/>
      <c r="E272" s="83" t="n"/>
      <c r="F272" s="53" t="n"/>
    </row>
    <row r="273" ht="15" customHeight="1" s="22">
      <c r="A273" s="81" t="n"/>
      <c r="B273" s="56">
        <f>IF(A273="","",DATE(YEAR(A273),MONTH(A273),1))</f>
        <v/>
      </c>
      <c r="C273" s="82" t="n"/>
      <c r="D273" s="37" t="n"/>
      <c r="E273" s="83" t="n"/>
      <c r="F273" s="53" t="n"/>
    </row>
    <row r="274" ht="15" customHeight="1" s="22">
      <c r="A274" s="81" t="n"/>
      <c r="B274" s="52">
        <f>IF(A274="","",DATE(YEAR(A274),MONTH(A274),1))</f>
        <v/>
      </c>
      <c r="C274" s="82" t="n"/>
      <c r="D274" s="37" t="n"/>
      <c r="E274" s="83" t="n"/>
      <c r="F274" s="53" t="n"/>
    </row>
    <row r="275" ht="15" customHeight="1" s="22">
      <c r="A275" s="81" t="n"/>
      <c r="B275" s="56">
        <f>IF(A275="","",DATE(YEAR(A275),MONTH(A275),1))</f>
        <v/>
      </c>
      <c r="C275" s="82" t="n"/>
      <c r="D275" s="37" t="n"/>
      <c r="E275" s="83" t="n"/>
      <c r="F275" s="53" t="n"/>
    </row>
    <row r="276" ht="15" customHeight="1" s="22">
      <c r="A276" s="81" t="n"/>
      <c r="B276" s="52">
        <f>IF(A276="","",DATE(YEAR(A276),MONTH(A276),1))</f>
        <v/>
      </c>
      <c r="C276" s="82" t="n"/>
      <c r="D276" s="37" t="n"/>
      <c r="E276" s="83" t="n"/>
      <c r="F276" s="53" t="n"/>
    </row>
    <row r="277" ht="15" customHeight="1" s="22">
      <c r="A277" s="81" t="n"/>
      <c r="B277" s="56">
        <f>IF(A277="","",DATE(YEAR(A277),MONTH(A277),1))</f>
        <v/>
      </c>
      <c r="C277" s="82" t="n"/>
      <c r="D277" s="37" t="n"/>
      <c r="E277" s="83" t="n"/>
      <c r="F277" s="53" t="n"/>
    </row>
    <row r="278" ht="15" customHeight="1" s="22">
      <c r="A278" s="81" t="n"/>
      <c r="B278" s="52">
        <f>IF(A278="","",DATE(YEAR(A278),MONTH(A278),1))</f>
        <v/>
      </c>
      <c r="C278" s="82" t="n"/>
      <c r="D278" s="37" t="n"/>
      <c r="E278" s="83" t="n"/>
      <c r="F278" s="53" t="n"/>
    </row>
    <row r="279" ht="15" customHeight="1" s="22">
      <c r="A279" s="81" t="n"/>
      <c r="B279" s="56">
        <f>IF(A279="","",DATE(YEAR(A279),MONTH(A279),1))</f>
        <v/>
      </c>
      <c r="C279" s="82" t="n"/>
      <c r="D279" s="37" t="n"/>
      <c r="E279" s="83" t="n"/>
      <c r="F279" s="53" t="n"/>
    </row>
    <row r="280" ht="15" customHeight="1" s="22">
      <c r="A280" s="81" t="n"/>
      <c r="B280" s="52">
        <f>IF(A280="","",DATE(YEAR(A280),MONTH(A280),1))</f>
        <v/>
      </c>
      <c r="C280" s="82" t="n"/>
      <c r="D280" s="37" t="n"/>
      <c r="E280" s="83" t="n"/>
      <c r="F280" s="53" t="n"/>
    </row>
    <row r="281" ht="15" customHeight="1" s="22">
      <c r="A281" s="81" t="n"/>
      <c r="B281" s="56">
        <f>IF(A281="","",DATE(YEAR(A281),MONTH(A281),1))</f>
        <v/>
      </c>
      <c r="C281" s="82" t="n"/>
      <c r="D281" s="37" t="n"/>
      <c r="E281" s="83" t="n"/>
      <c r="F281" s="53" t="n"/>
    </row>
    <row r="282" ht="15" customHeight="1" s="22">
      <c r="A282" s="81" t="n"/>
      <c r="B282" s="52">
        <f>IF(A282="","",DATE(YEAR(A282),MONTH(A282),1))</f>
        <v/>
      </c>
      <c r="C282" s="82" t="n"/>
      <c r="D282" s="37" t="n"/>
      <c r="E282" s="83" t="n"/>
      <c r="F282" s="53" t="n"/>
    </row>
    <row r="283" ht="15" customHeight="1" s="22">
      <c r="A283" s="81" t="n"/>
      <c r="B283" s="56">
        <f>IF(A283="","",DATE(YEAR(A283),MONTH(A283),1))</f>
        <v/>
      </c>
      <c r="C283" s="82" t="n"/>
      <c r="D283" s="37" t="n"/>
      <c r="E283" s="83" t="n"/>
      <c r="F283" s="53" t="n"/>
    </row>
    <row r="284" ht="15" customHeight="1" s="22">
      <c r="A284" s="81" t="n"/>
      <c r="B284" s="52">
        <f>IF(A284="","",DATE(YEAR(A284),MONTH(A284),1))</f>
        <v/>
      </c>
      <c r="C284" s="82" t="n"/>
      <c r="D284" s="37" t="n"/>
      <c r="E284" s="83" t="n"/>
      <c r="F284" s="53" t="n"/>
    </row>
    <row r="285" ht="15" customHeight="1" s="22">
      <c r="A285" s="81" t="n"/>
      <c r="B285" s="56">
        <f>IF(A285="","",DATE(YEAR(A285),MONTH(A285),1))</f>
        <v/>
      </c>
      <c r="C285" s="82" t="n"/>
      <c r="D285" s="37" t="n"/>
      <c r="E285" s="83" t="n"/>
      <c r="F285" s="53" t="n"/>
    </row>
    <row r="286" ht="15" customHeight="1" s="22">
      <c r="A286" s="81" t="n"/>
      <c r="B286" s="52">
        <f>IF(A286="","",DATE(YEAR(A286),MONTH(A286),1))</f>
        <v/>
      </c>
      <c r="C286" s="82" t="n"/>
      <c r="D286" s="37" t="n"/>
      <c r="E286" s="83" t="n"/>
      <c r="F286" s="53" t="n"/>
    </row>
    <row r="287" ht="15" customHeight="1" s="22">
      <c r="A287" s="81" t="n"/>
      <c r="B287" s="56">
        <f>IF(A287="","",DATE(YEAR(A287),MONTH(A287),1))</f>
        <v/>
      </c>
      <c r="C287" s="82" t="n"/>
      <c r="D287" s="37" t="n"/>
      <c r="E287" s="83" t="n"/>
      <c r="F287" s="53" t="n"/>
    </row>
    <row r="288" ht="15" customHeight="1" s="22">
      <c r="A288" s="81" t="n"/>
      <c r="B288" s="52">
        <f>IF(A288="","",DATE(YEAR(A288),MONTH(A288),1))</f>
        <v/>
      </c>
      <c r="C288" s="82" t="n"/>
      <c r="D288" s="37" t="n"/>
      <c r="E288" s="83" t="n"/>
      <c r="F288" s="53" t="n"/>
    </row>
    <row r="289" ht="15" customHeight="1" s="22">
      <c r="A289" s="81" t="n"/>
      <c r="B289" s="56">
        <f>IF(A289="","",DATE(YEAR(A289),MONTH(A289),1))</f>
        <v/>
      </c>
      <c r="C289" s="82" t="n"/>
      <c r="D289" s="37" t="n"/>
      <c r="E289" s="83" t="n"/>
      <c r="F289" s="53" t="n"/>
    </row>
    <row r="290" ht="15" customHeight="1" s="22">
      <c r="A290" s="81" t="n"/>
      <c r="B290" s="52">
        <f>IF(A290="","",DATE(YEAR(A290),MONTH(A290),1))</f>
        <v/>
      </c>
      <c r="C290" s="82" t="n"/>
      <c r="D290" s="37" t="n"/>
      <c r="E290" s="83" t="n"/>
      <c r="F290" s="53" t="n"/>
    </row>
    <row r="291" ht="15" customHeight="1" s="22">
      <c r="A291" s="81" t="n"/>
      <c r="B291" s="56">
        <f>IF(A291="","",DATE(YEAR(A291),MONTH(A291),1))</f>
        <v/>
      </c>
      <c r="C291" s="82" t="n"/>
      <c r="D291" s="37" t="n"/>
      <c r="E291" s="83" t="n"/>
      <c r="F291" s="53" t="n"/>
    </row>
    <row r="292" ht="15" customHeight="1" s="22">
      <c r="A292" s="81" t="n"/>
      <c r="B292" s="52">
        <f>IF(A292="","",DATE(YEAR(A292),MONTH(A292),1))</f>
        <v/>
      </c>
      <c r="C292" s="82" t="n"/>
      <c r="D292" s="37" t="n"/>
      <c r="E292" s="83" t="n"/>
      <c r="F292" s="53" t="n"/>
    </row>
    <row r="293" ht="15" customHeight="1" s="22">
      <c r="A293" s="81" t="n"/>
      <c r="B293" s="56">
        <f>IF(A293="","",DATE(YEAR(A293),MONTH(A293),1))</f>
        <v/>
      </c>
      <c r="C293" s="82" t="n"/>
      <c r="D293" s="37" t="n"/>
      <c r="E293" s="83" t="n"/>
      <c r="F293" s="53" t="n"/>
    </row>
    <row r="294" ht="15" customHeight="1" s="22">
      <c r="A294" s="81" t="n"/>
      <c r="B294" s="52">
        <f>IF(A294="","",DATE(YEAR(A294),MONTH(A294),1))</f>
        <v/>
      </c>
      <c r="C294" s="82" t="n"/>
      <c r="D294" s="37" t="n"/>
      <c r="E294" s="83" t="n"/>
      <c r="F294" s="53" t="n"/>
    </row>
    <row r="295" ht="15" customHeight="1" s="22">
      <c r="A295" s="81" t="n"/>
      <c r="B295" s="56">
        <f>IF(A295="","",DATE(YEAR(A295),MONTH(A295),1))</f>
        <v/>
      </c>
      <c r="C295" s="82" t="n"/>
      <c r="D295" s="37" t="n"/>
      <c r="E295" s="83" t="n"/>
      <c r="F295" s="53" t="n"/>
    </row>
    <row r="296" ht="15" customHeight="1" s="22">
      <c r="A296" s="81" t="n"/>
      <c r="B296" s="52">
        <f>IF(A296="","",DATE(YEAR(A296),MONTH(A296),1))</f>
        <v/>
      </c>
      <c r="C296" s="82" t="n"/>
      <c r="D296" s="37" t="n"/>
      <c r="E296" s="83" t="n"/>
      <c r="F296" s="53" t="n"/>
    </row>
    <row r="297" ht="15" customHeight="1" s="22">
      <c r="A297" s="81" t="n"/>
      <c r="B297" s="56">
        <f>IF(A297="","",DATE(YEAR(A297),MONTH(A297),1))</f>
        <v/>
      </c>
      <c r="C297" s="82" t="n"/>
      <c r="D297" s="37" t="n"/>
      <c r="E297" s="83" t="n"/>
      <c r="F297" s="53" t="n"/>
    </row>
    <row r="298" ht="15" customHeight="1" s="22">
      <c r="A298" s="81" t="n"/>
      <c r="B298" s="52">
        <f>IF(A298="","",DATE(YEAR(A298),MONTH(A298),1))</f>
        <v/>
      </c>
      <c r="C298" s="82" t="n"/>
      <c r="D298" s="37" t="n"/>
      <c r="E298" s="83" t="n"/>
      <c r="F298" s="53" t="n"/>
    </row>
    <row r="299" ht="15" customHeight="1" s="22">
      <c r="A299" s="81" t="n"/>
      <c r="B299" s="56">
        <f>IF(A299="","",DATE(YEAR(A299),MONTH(A299),1))</f>
        <v/>
      </c>
      <c r="C299" s="82" t="n"/>
      <c r="D299" s="37" t="n"/>
      <c r="E299" s="83" t="n"/>
      <c r="F299" s="53" t="n"/>
    </row>
    <row r="300" ht="15" customHeight="1" s="22">
      <c r="A300" s="81" t="n"/>
      <c r="B300" s="52">
        <f>IF(A300="","",DATE(YEAR(A300),MONTH(A300),1))</f>
        <v/>
      </c>
      <c r="C300" s="82" t="n"/>
      <c r="D300" s="37" t="n"/>
      <c r="E300" s="83" t="n"/>
      <c r="F300" s="53" t="n"/>
    </row>
    <row r="301" ht="15" customHeight="1" s="22">
      <c r="A301" s="81" t="n"/>
      <c r="B301" s="56">
        <f>IF(A301="","",DATE(YEAR(A301),MONTH(A301),1))</f>
        <v/>
      </c>
      <c r="C301" s="82" t="n"/>
      <c r="D301" s="37" t="n"/>
      <c r="E301" s="83" t="n"/>
      <c r="F301" s="53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F301"/>
  <dataValidations count="2">
    <dataValidation sqref="A2:A301" showDropDown="0" showInputMessage="0" showErrorMessage="1" allowBlank="1" errorTitle="Confira o preenchimento" error="Use uma opção válida da lista ou deixe em branco." type="date" errorStyle="stop" operator="greaterThanOrEqual">
      <formula1>DATE(2020,1,1)</formula1>
    </dataValidation>
    <dataValidation sqref="C2:C301" showDropDown="0" showInputMessage="0" showErrorMessage="1" allowBlank="1" errorTitle="Confira o preenchimento" error="Use uma opção válida da lista ou deixe em branco." type="list" errorStyle="stop">
      <formula1>"Passo 1,Passo 2,Passo 3,Passo 4,Passo 5,Passo 6,Passo 7"</formula1>
    </dataValidation>
  </dataValidations>
  <printOptions horizontalCentered="1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Anderson Nunes da Rosa</dc:creator>
  <dc:title xmlns:dc="http://purl.org/dc/elements/1.1/">Painel de visibilidade nas IAs — Sua Empresa Não Existe</dc:title>
  <dc:description xmlns:dc="http://purl.org/dc/elements/1.1/">Modelo 1.1 com indicadores de completude, precisão descritiva e evolução mensal.</dc:description>
  <dc:subject xmlns:dc="http://purl.org/dc/elements/1.1/">Passo 6: acompanhamento mensal de presença nas respostas de IAs</dc:subject>
  <dc:language xmlns:dc="http://purl.org/dc/elements/1.1/">en-US</dc:language>
  <dcterms:created xmlns:dcterms="http://purl.org/dc/terms/" xmlns:xsi="http://www.w3.org/2001/XMLSchema-instance" xsi:type="dcterms:W3CDTF">2026-10-13T12:48:51Z</dcterms:created>
  <dcterms:modified xmlns:dcterms="http://purl.org/dc/terms/" xmlns:xsi="http://www.w3.org/2001/XMLSchema-instance" xsi:type="dcterms:W3CDTF">2026-10-13T18:28:54Z</dcterms:modified>
  <cp:revision>1</cp:revision>
</cp:coreProperties>
</file>